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Ú Hubová\Documents\Učtovníctvo\Rozpočet obce\rozpočet\"/>
    </mc:Choice>
  </mc:AlternateContent>
  <bookViews>
    <workbookView xWindow="0" yWindow="0" windowWidth="28800" windowHeight="12435" activeTab="1"/>
  </bookViews>
  <sheets>
    <sheet name="Hárok1" sheetId="1" r:id="rId1"/>
    <sheet name="Háro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J7" i="2" l="1"/>
  <c r="I7" i="2"/>
  <c r="H7" i="2"/>
  <c r="G7" i="2"/>
  <c r="F7" i="2"/>
  <c r="D34" i="1" l="1"/>
  <c r="D32" i="1"/>
  <c r="D14" i="1"/>
  <c r="D10" i="1"/>
  <c r="F265" i="2"/>
  <c r="F188" i="2"/>
  <c r="F204" i="2"/>
  <c r="F240" i="2"/>
  <c r="F235" i="2"/>
  <c r="F242" i="2"/>
  <c r="F261" i="2"/>
  <c r="F253" i="2"/>
  <c r="F255" i="2"/>
  <c r="F232" i="2"/>
  <c r="F227" i="2"/>
  <c r="F224" i="2"/>
  <c r="F206" i="2"/>
  <c r="F183" i="2"/>
  <c r="F180" i="2"/>
  <c r="F168" i="2"/>
  <c r="F161" i="2"/>
  <c r="F149" i="2"/>
  <c r="F139" i="2"/>
  <c r="F128" i="2"/>
  <c r="F117" i="2"/>
  <c r="F107" i="2"/>
  <c r="F103" i="2"/>
  <c r="F93" i="2"/>
  <c r="F79" i="2"/>
  <c r="F74" i="2"/>
  <c r="F71" i="2"/>
  <c r="F61" i="2"/>
  <c r="F56" i="2"/>
  <c r="F52" i="2"/>
  <c r="F49" i="2"/>
  <c r="F47" i="2"/>
  <c r="F38" i="2"/>
  <c r="F35" i="2"/>
  <c r="F32" i="2"/>
  <c r="F21" i="2"/>
  <c r="F12" i="2"/>
  <c r="F8" i="2"/>
  <c r="D58" i="1" l="1"/>
  <c r="F270" i="2"/>
  <c r="K295" i="2"/>
  <c r="M52" i="2"/>
  <c r="M49" i="2"/>
  <c r="M47" i="2"/>
  <c r="M38" i="2"/>
  <c r="M35" i="2"/>
  <c r="M32" i="2"/>
  <c r="M21" i="2"/>
  <c r="M12" i="2"/>
  <c r="M8" i="2"/>
  <c r="K36" i="1"/>
  <c r="K34" i="1"/>
  <c r="K32" i="1"/>
  <c r="K25" i="1"/>
  <c r="K20" i="1"/>
  <c r="K14" i="1"/>
  <c r="K10" i="1"/>
  <c r="K7" i="1"/>
  <c r="J36" i="1"/>
  <c r="J34" i="1"/>
  <c r="J32" i="1"/>
  <c r="J25" i="1"/>
  <c r="J20" i="1"/>
  <c r="J14" i="1"/>
  <c r="J10" i="1"/>
  <c r="J7" i="1"/>
  <c r="M265" i="2"/>
  <c r="L265" i="2"/>
  <c r="M261" i="2"/>
  <c r="L261" i="2"/>
  <c r="M255" i="2"/>
  <c r="L255" i="2"/>
  <c r="M242" i="2"/>
  <c r="L242" i="2"/>
  <c r="M235" i="2"/>
  <c r="M232" i="2"/>
  <c r="L235" i="2"/>
  <c r="L232" i="2"/>
  <c r="M224" i="2"/>
  <c r="M206" i="2"/>
  <c r="L224" i="2"/>
  <c r="L206" i="2"/>
  <c r="M188" i="2"/>
  <c r="L188" i="2"/>
  <c r="M183" i="2"/>
  <c r="L183" i="2"/>
  <c r="M180" i="2"/>
  <c r="L180" i="2"/>
  <c r="M168" i="2"/>
  <c r="L168" i="2"/>
  <c r="M161" i="2"/>
  <c r="L161" i="2"/>
  <c r="M149" i="2"/>
  <c r="L149" i="2"/>
  <c r="M139" i="2"/>
  <c r="L139" i="2"/>
  <c r="M128" i="2"/>
  <c r="M117" i="2"/>
  <c r="L128" i="2"/>
  <c r="L117" i="2"/>
  <c r="M107" i="2"/>
  <c r="L107" i="2"/>
  <c r="M103" i="2"/>
  <c r="M93" i="2"/>
  <c r="L103" i="2"/>
  <c r="L93" i="2"/>
  <c r="M79" i="2"/>
  <c r="L79" i="2"/>
  <c r="M74" i="2"/>
  <c r="L74" i="2"/>
  <c r="M71" i="2"/>
  <c r="M61" i="2"/>
  <c r="M56" i="2"/>
  <c r="L71" i="2"/>
  <c r="L61" i="2"/>
  <c r="L56" i="2"/>
  <c r="L52" i="2"/>
  <c r="L49" i="2"/>
  <c r="L47" i="2"/>
  <c r="L38" i="2"/>
  <c r="L35" i="2"/>
  <c r="L32" i="2"/>
  <c r="L21" i="2"/>
  <c r="L12" i="2"/>
  <c r="L8" i="2"/>
  <c r="H52" i="2"/>
  <c r="G265" i="2"/>
  <c r="G261" i="2"/>
  <c r="G255" i="2"/>
  <c r="G242" i="2"/>
  <c r="G235" i="2"/>
  <c r="G232" i="2"/>
  <c r="G227" i="2"/>
  <c r="G224" i="2"/>
  <c r="G206" i="2"/>
  <c r="G188" i="2"/>
  <c r="G183" i="2"/>
  <c r="G180" i="2"/>
  <c r="G168" i="2"/>
  <c r="G161" i="2"/>
  <c r="G149" i="2"/>
  <c r="G139" i="2"/>
  <c r="G128" i="2"/>
  <c r="G117" i="2"/>
  <c r="G107" i="2"/>
  <c r="G103" i="2"/>
  <c r="H103" i="2"/>
  <c r="I103" i="2"/>
  <c r="J103" i="2"/>
  <c r="K103" i="2"/>
  <c r="K93" i="2"/>
  <c r="J93" i="2"/>
  <c r="I93" i="2"/>
  <c r="H93" i="2"/>
  <c r="G93" i="2"/>
  <c r="G79" i="2"/>
  <c r="K79" i="2"/>
  <c r="G71" i="2"/>
  <c r="G61" i="2"/>
  <c r="G56" i="2"/>
  <c r="G52" i="2"/>
  <c r="G49" i="2"/>
  <c r="G47" i="2"/>
  <c r="G38" i="2"/>
  <c r="G35" i="2"/>
  <c r="G32" i="2"/>
  <c r="G21" i="2"/>
  <c r="G12" i="2"/>
  <c r="G8" i="2"/>
  <c r="J52" i="1" l="1"/>
  <c r="J58" i="1" s="1"/>
  <c r="K52" i="1"/>
  <c r="K58" i="1" s="1"/>
  <c r="M7" i="2"/>
  <c r="M270" i="2"/>
  <c r="L270" i="2"/>
  <c r="L7" i="2"/>
  <c r="G270" i="2"/>
  <c r="K224" i="2"/>
  <c r="J224" i="2"/>
  <c r="I224" i="2"/>
  <c r="H224" i="2"/>
  <c r="K265" i="2"/>
  <c r="J265" i="2"/>
  <c r="I265" i="2"/>
  <c r="H265" i="2"/>
  <c r="K261" i="2"/>
  <c r="J261" i="2"/>
  <c r="I261" i="2"/>
  <c r="H261" i="2"/>
  <c r="K255" i="2"/>
  <c r="J255" i="2"/>
  <c r="I255" i="2"/>
  <c r="H255" i="2"/>
  <c r="K242" i="2"/>
  <c r="J242" i="2"/>
  <c r="I242" i="2"/>
  <c r="H242" i="2"/>
  <c r="K235" i="2"/>
  <c r="J235" i="2"/>
  <c r="I235" i="2"/>
  <c r="H235" i="2"/>
  <c r="K232" i="2"/>
  <c r="J232" i="2"/>
  <c r="I232" i="2"/>
  <c r="H232" i="2"/>
  <c r="J227" i="2"/>
  <c r="K206" i="2"/>
  <c r="J206" i="2"/>
  <c r="I206" i="2"/>
  <c r="H206" i="2"/>
  <c r="K188" i="2"/>
  <c r="J188" i="2"/>
  <c r="I188" i="2"/>
  <c r="H188" i="2"/>
  <c r="K183" i="2"/>
  <c r="J183" i="2"/>
  <c r="I183" i="2"/>
  <c r="H183" i="2"/>
  <c r="K180" i="2"/>
  <c r="J180" i="2"/>
  <c r="I180" i="2"/>
  <c r="H180" i="2"/>
  <c r="K168" i="2"/>
  <c r="J168" i="2"/>
  <c r="I168" i="2"/>
  <c r="H168" i="2"/>
  <c r="K161" i="2"/>
  <c r="J161" i="2"/>
  <c r="I161" i="2"/>
  <c r="H161" i="2"/>
  <c r="K149" i="2"/>
  <c r="J149" i="2"/>
  <c r="I149" i="2"/>
  <c r="H149" i="2"/>
  <c r="K139" i="2"/>
  <c r="J139" i="2"/>
  <c r="I139" i="2"/>
  <c r="H139" i="2"/>
  <c r="K128" i="2"/>
  <c r="J128" i="2"/>
  <c r="I128" i="2"/>
  <c r="H128" i="2"/>
  <c r="K117" i="2"/>
  <c r="J117" i="2"/>
  <c r="I117" i="2"/>
  <c r="H117" i="2"/>
  <c r="K107" i="2"/>
  <c r="J107" i="2"/>
  <c r="I107" i="2"/>
  <c r="H107" i="2"/>
  <c r="J88" i="2"/>
  <c r="I88" i="2"/>
  <c r="H88" i="2"/>
  <c r="J79" i="2"/>
  <c r="I79" i="2"/>
  <c r="H79" i="2"/>
  <c r="K74" i="2"/>
  <c r="J74" i="2"/>
  <c r="I74" i="2"/>
  <c r="H74" i="2"/>
  <c r="I71" i="2"/>
  <c r="H71" i="2"/>
  <c r="K71" i="2"/>
  <c r="J71" i="2"/>
  <c r="K61" i="2"/>
  <c r="J61" i="2"/>
  <c r="I61" i="2"/>
  <c r="H61" i="2"/>
  <c r="K56" i="2"/>
  <c r="J56" i="2"/>
  <c r="I56" i="2"/>
  <c r="H56" i="2"/>
  <c r="K52" i="2"/>
  <c r="K49" i="2"/>
  <c r="J49" i="2"/>
  <c r="I49" i="2"/>
  <c r="H49" i="2"/>
  <c r="K47" i="2"/>
  <c r="J47" i="2"/>
  <c r="I47" i="2"/>
  <c r="H47" i="2"/>
  <c r="K38" i="2"/>
  <c r="J38" i="2"/>
  <c r="I38" i="2"/>
  <c r="H38" i="2"/>
  <c r="K35" i="2"/>
  <c r="J35" i="2"/>
  <c r="I35" i="2"/>
  <c r="H35" i="2"/>
  <c r="K32" i="2"/>
  <c r="J32" i="2"/>
  <c r="I32" i="2"/>
  <c r="H32" i="2"/>
  <c r="K21" i="2"/>
  <c r="J21" i="2"/>
  <c r="I21" i="2"/>
  <c r="H21" i="2"/>
  <c r="K12" i="2"/>
  <c r="J12" i="2"/>
  <c r="I12" i="2"/>
  <c r="H12" i="2"/>
  <c r="H8" i="2"/>
  <c r="I8" i="2"/>
  <c r="J8" i="2"/>
  <c r="K8" i="2"/>
  <c r="H34" i="1"/>
  <c r="H32" i="1"/>
  <c r="H25" i="1"/>
  <c r="H14" i="1"/>
  <c r="H10" i="1"/>
  <c r="G34" i="1"/>
  <c r="G32" i="1"/>
  <c r="G25" i="1"/>
  <c r="G14" i="1"/>
  <c r="G10" i="1"/>
  <c r="F32" i="1"/>
  <c r="F25" i="1"/>
  <c r="F14" i="1"/>
  <c r="F10" i="1"/>
  <c r="E34" i="1"/>
  <c r="E25" i="1"/>
  <c r="E14" i="1"/>
  <c r="E10" i="1"/>
  <c r="F58" i="1" l="1"/>
  <c r="H58" i="1"/>
  <c r="H270" i="2"/>
  <c r="K270" i="2"/>
  <c r="J270" i="2"/>
  <c r="I270" i="2"/>
  <c r="K7" i="2"/>
  <c r="I34" i="1"/>
  <c r="I32" i="1"/>
  <c r="I25" i="1"/>
  <c r="I14" i="1"/>
  <c r="I10" i="1"/>
  <c r="I58" i="1" l="1"/>
  <c r="K299" i="2"/>
  <c r="K297" i="2"/>
  <c r="E58" i="1"/>
  <c r="J94" i="2"/>
  <c r="J283" i="2"/>
</calcChain>
</file>

<file path=xl/sharedStrings.xml><?xml version="1.0" encoding="utf-8"?>
<sst xmlns="http://schemas.openxmlformats.org/spreadsheetml/2006/main" count="393" uniqueCount="228">
  <si>
    <t>kate-</t>
  </si>
  <si>
    <t>gória</t>
  </si>
  <si>
    <t>Podpo-</t>
  </si>
  <si>
    <t>ložka</t>
  </si>
  <si>
    <t>Ukazovateľ</t>
  </si>
  <si>
    <t>ROKY</t>
  </si>
  <si>
    <t>rozpočet</t>
  </si>
  <si>
    <t>rozp.upr</t>
  </si>
  <si>
    <t>plnenie</t>
  </si>
  <si>
    <t>€</t>
  </si>
  <si>
    <t>Daňové príjmy</t>
  </si>
  <si>
    <t>BEŽNÉ PRÍJMY SPOLU</t>
  </si>
  <si>
    <t>od-</t>
  </si>
  <si>
    <t>diel</t>
  </si>
  <si>
    <t>sku</t>
  </si>
  <si>
    <t>pina</t>
  </si>
  <si>
    <t>polož</t>
  </si>
  <si>
    <t>ka</t>
  </si>
  <si>
    <t>podpo</t>
  </si>
  <si>
    <t>ROZPOČET BEŽNÝCH A KAPITÁLOVÝCH VÝDAVKOV</t>
  </si>
  <si>
    <t>OBCE HUBOVÁ NA ROKY 2016 až 2018</t>
  </si>
  <si>
    <t>Čerp. 30.09</t>
  </si>
  <si>
    <t>upr, rozp</t>
  </si>
  <si>
    <t>VŠEOBECNÉ VEREJNÉ SLUŽBY</t>
  </si>
  <si>
    <t>Obce</t>
  </si>
  <si>
    <t>Finančná a rozpočtová oblasť</t>
  </si>
  <si>
    <t>Iné všeobecné služby</t>
  </si>
  <si>
    <t>Voľby</t>
  </si>
  <si>
    <t>OBRANA</t>
  </si>
  <si>
    <t>Civilná ochrana</t>
  </si>
  <si>
    <t>VEREJNÝ PORIADOK A BEZPEČNOSŤ</t>
  </si>
  <si>
    <t>Ochrana pred požiarmi</t>
  </si>
  <si>
    <t>EKONOMICKÁ OBLASŤ</t>
  </si>
  <si>
    <t>Komunikácie</t>
  </si>
  <si>
    <t>OCHRANA ŽIVOTNÉHO PROSTR.</t>
  </si>
  <si>
    <t>Nakladanie s odpadmi</t>
  </si>
  <si>
    <t>BÝVANIE A OBČIANSKA</t>
  </si>
  <si>
    <t>Rozvoj obcí</t>
  </si>
  <si>
    <t>Verejné osvetlenie</t>
  </si>
  <si>
    <t>REKREÁCIA A KULTÚRA</t>
  </si>
  <si>
    <t>Rekreačné a športové služby</t>
  </si>
  <si>
    <t>Prevádzka kultúrnych zariadení</t>
  </si>
  <si>
    <t>Vysielacie a vydavateľské služby</t>
  </si>
  <si>
    <t>Náboženské a iné spoloč. Služby</t>
  </si>
  <si>
    <t>VZDELAVANIE</t>
  </si>
  <si>
    <t>Nedefinované vzdelávanie</t>
  </si>
  <si>
    <t>Školské stravovanie</t>
  </si>
  <si>
    <t>BEŽNÉ  VÝDAVKY SPOLU</t>
  </si>
  <si>
    <t>KAPITÁLOVÉ VÝDACVKY SPOLU</t>
  </si>
  <si>
    <t>SPOLU VÝDAVKY</t>
  </si>
  <si>
    <t>CELKOVÁ SUMA</t>
  </si>
  <si>
    <t>Daň z príjmov a kapitálového maj.</t>
  </si>
  <si>
    <t>výnos dane z príjmov FO</t>
  </si>
  <si>
    <t>Dane z majetku</t>
  </si>
  <si>
    <t>z pozemkov</t>
  </si>
  <si>
    <t>zo stavieb</t>
  </si>
  <si>
    <t>Dane za tovary a služby</t>
  </si>
  <si>
    <t>za psa</t>
  </si>
  <si>
    <t>za ubytovanie</t>
  </si>
  <si>
    <t>za komunálny odpad</t>
  </si>
  <si>
    <t>za reklamu</t>
  </si>
  <si>
    <t>Nedaňové príjmy</t>
  </si>
  <si>
    <t>z prenajtých budov,bytov</t>
  </si>
  <si>
    <t>z prenajtého náradia</t>
  </si>
  <si>
    <t>Administratívne a iné poplatky</t>
  </si>
  <si>
    <t>správne poplatky</t>
  </si>
  <si>
    <t>pokuty a penále</t>
  </si>
  <si>
    <t>za predaj výrobkov, tovar.a služieb</t>
  </si>
  <si>
    <t>za stravné</t>
  </si>
  <si>
    <t>znečisťovanie ovzdušia</t>
  </si>
  <si>
    <t>Úroky z tuzemských úverov</t>
  </si>
  <si>
    <t>úroky z tuzemakých vkladov</t>
  </si>
  <si>
    <t>Iné nedaňoé príjmy</t>
  </si>
  <si>
    <t>ostatné príjmy,vratky</t>
  </si>
  <si>
    <t>Granty  tranféry</t>
  </si>
  <si>
    <t>Tuzemské bežné granty a transféry</t>
  </si>
  <si>
    <t>matričná činnosť</t>
  </si>
  <si>
    <t>evidencia obyvateľstva</t>
  </si>
  <si>
    <t>stavebný úrad</t>
  </si>
  <si>
    <t>doprava</t>
  </si>
  <si>
    <t>rozvoj životného prostredia</t>
  </si>
  <si>
    <t>školstvo</t>
  </si>
  <si>
    <t>školstvo-soc.znevýhod.prostredie</t>
  </si>
  <si>
    <t>školstvo-vzdelávacie poukazy</t>
  </si>
  <si>
    <t>školstvo-školské potreby HN</t>
  </si>
  <si>
    <t>školstvo-stravaHN</t>
  </si>
  <si>
    <t>voľby</t>
  </si>
  <si>
    <t>civilná obrana</t>
  </si>
  <si>
    <t>pracovné miesta EU</t>
  </si>
  <si>
    <t>poplatky MŠ a ŠKD</t>
  </si>
  <si>
    <t>MŠ 5-ročné deti</t>
  </si>
  <si>
    <t>rezervný fond obce</t>
  </si>
  <si>
    <t>Finančné operácie spolu</t>
  </si>
  <si>
    <t>OBCE</t>
  </si>
  <si>
    <t>Mzdy,platy, služobné príjmy</t>
  </si>
  <si>
    <t>Poistné a príspevok do poisťovní</t>
  </si>
  <si>
    <t>Cestovné náhrady</t>
  </si>
  <si>
    <t>Energie,voda a komunikácie</t>
  </si>
  <si>
    <t>elektrická energia</t>
  </si>
  <si>
    <t>elektrická energia-pošta</t>
  </si>
  <si>
    <t>palivo</t>
  </si>
  <si>
    <t>vodné,stočné</t>
  </si>
  <si>
    <t>poštové a telekomunikačné služby-telefón</t>
  </si>
  <si>
    <t>poštové a telekomunikačné služby-rozhlas</t>
  </si>
  <si>
    <t>poštové a telekomunikačné služby-poštovné</t>
  </si>
  <si>
    <t>poš. a telekom. služby-telefón-pošta</t>
  </si>
  <si>
    <t>Materiál</t>
  </si>
  <si>
    <t>interiérové vybavenie</t>
  </si>
  <si>
    <t>výpočtová technika</t>
  </si>
  <si>
    <t>prevádzkové stroje,prístr.,zariadenia</t>
  </si>
  <si>
    <t>špec.stroje,prístroje, technika a náradie</t>
  </si>
  <si>
    <t>všeobecný materiál</t>
  </si>
  <si>
    <t>všeobecný materiál- pošta</t>
  </si>
  <si>
    <t>knihy,časopisy</t>
  </si>
  <si>
    <t>palivá-kosačka-benzín</t>
  </si>
  <si>
    <t>reprezentačné</t>
  </si>
  <si>
    <t>licencie</t>
  </si>
  <si>
    <t>Dopravné</t>
  </si>
  <si>
    <t>palivo-obecné auto</t>
  </si>
  <si>
    <t>servis,údržba,opravy a výdav.spojené s tým</t>
  </si>
  <si>
    <t>Rutinná a štandartná údržba</t>
  </si>
  <si>
    <t>strojov, ,prístrojov</t>
  </si>
  <si>
    <t>budov, objektov</t>
  </si>
  <si>
    <t>Služby</t>
  </si>
  <si>
    <t>školenia,kurzy,semináre,porady</t>
  </si>
  <si>
    <t>všeobecné služby</t>
  </si>
  <si>
    <t>špeciálne služby</t>
  </si>
  <si>
    <t>stravné lístky</t>
  </si>
  <si>
    <t>poistné majetku</t>
  </si>
  <si>
    <t>odmeny a príspevky poslancom</t>
  </si>
  <si>
    <t>reprezentačné výdavky-reštauračné zariad.</t>
  </si>
  <si>
    <t>Transféry v rámci verejnej správy</t>
  </si>
  <si>
    <t>dotácie-CVČ</t>
  </si>
  <si>
    <t>odchodné</t>
  </si>
  <si>
    <t>Transféry jednotlivcom a nezis.práv. osobám</t>
  </si>
  <si>
    <t>jednotlivcovi</t>
  </si>
  <si>
    <t>štátne -111</t>
  </si>
  <si>
    <t>elektrická energia-REGOP</t>
  </si>
  <si>
    <t>poplatky banke</t>
  </si>
  <si>
    <r>
      <rPr>
        <sz val="8"/>
        <color theme="1"/>
        <rFont val="Times New Roman"/>
        <family val="1"/>
        <charset val="238"/>
      </rPr>
      <t>mzdy, plat</t>
    </r>
    <r>
      <rPr>
        <b/>
        <sz val="8"/>
        <color theme="1"/>
        <rFont val="Times New Roman"/>
        <family val="1"/>
        <charset val="238"/>
      </rPr>
      <t xml:space="preserve">y, </t>
    </r>
    <r>
      <rPr>
        <sz val="8"/>
        <color theme="1"/>
        <rFont val="Times New Roman"/>
        <family val="1"/>
        <charset val="238"/>
      </rPr>
      <t>služobné príjmy</t>
    </r>
  </si>
  <si>
    <t>poistné a príspevky do piosťovní</t>
  </si>
  <si>
    <t>mzdy,platy, služobné príjmy</t>
  </si>
  <si>
    <t>poistné a príspevky do poisťovní</t>
  </si>
  <si>
    <t>Tovary a služby</t>
  </si>
  <si>
    <t>poštovné a telekomunikačné služby</t>
  </si>
  <si>
    <t>naturálne mzdy -ošatné</t>
  </si>
  <si>
    <t>Tovary a lužby,dohody (mzdy)</t>
  </si>
  <si>
    <t>energie,voda, komunikácie</t>
  </si>
  <si>
    <t>pracovné odevy a pomôcky</t>
  </si>
  <si>
    <t>servis, STK</t>
  </si>
  <si>
    <t>poistenie auta</t>
  </si>
  <si>
    <t>ciest a chodníkov</t>
  </si>
  <si>
    <t>odemny na dohodu</t>
  </si>
  <si>
    <t>údržba ciest a chodníkov</t>
  </si>
  <si>
    <t>VPP-mzdy</t>
  </si>
  <si>
    <t>VPP-poistné a príspevky do poisťovní</t>
  </si>
  <si>
    <t>VPP materiál</t>
  </si>
  <si>
    <t>všeobecný materiál-školské ihrisko</t>
  </si>
  <si>
    <t>mzdy</t>
  </si>
  <si>
    <t>strojov,prístrojov</t>
  </si>
  <si>
    <t>Energie,voda, komunikácie</t>
  </si>
  <si>
    <t>Transféry jednotlivcom a práv.osobám</t>
  </si>
  <si>
    <t>Transfér TJ Poľana Hubová</t>
  </si>
  <si>
    <t>Transfér OZ Tramp Hubová</t>
  </si>
  <si>
    <t>Energie, voda a komunikácie</t>
  </si>
  <si>
    <t>vodné, stočné</t>
  </si>
  <si>
    <t>budov, objektov a ich častí</t>
  </si>
  <si>
    <t>budov, objektov a ich častí-vestubul KD</t>
  </si>
  <si>
    <t>Transfér OZ Divadlo Hubová</t>
  </si>
  <si>
    <t>všeobecný materiál-cintorín</t>
  </si>
  <si>
    <t>všeobecné služby-priestranstvo pred kostolom</t>
  </si>
  <si>
    <t>Oblasť kultúry - MĽK</t>
  </si>
  <si>
    <t>knihy,časopisy, noviny</t>
  </si>
  <si>
    <t>Kultúra ide neklasifikované-sýpky</t>
  </si>
  <si>
    <t>Predškolská výchova s bežnou staroatlivosť</t>
  </si>
  <si>
    <t>Mzdy,platy,služobné príjmy</t>
  </si>
  <si>
    <t>Vzdelávanie s bežnou starostlivosťou</t>
  </si>
  <si>
    <t>Cestovné</t>
  </si>
  <si>
    <t>poštové a telekomunikačné služby</t>
  </si>
  <si>
    <t>vzdelávacie poukazy</t>
  </si>
  <si>
    <t>SZP</t>
  </si>
  <si>
    <t>školenia,kurzy</t>
  </si>
  <si>
    <t>Nedefinované vzdelávanie ŠKD</t>
  </si>
  <si>
    <t>Sociálne zabezpečenie - opatrovateľská sl.</t>
  </si>
  <si>
    <t>posudky</t>
  </si>
  <si>
    <t>Sociálne zabezpečenie - dôchodcovia</t>
  </si>
  <si>
    <t>Prepravné</t>
  </si>
  <si>
    <t>Sociálna pomoc občanom v HN</t>
  </si>
  <si>
    <t>školské potreby HN</t>
  </si>
  <si>
    <t>strava HN</t>
  </si>
  <si>
    <t>Ekonomická oblasť inde neklasifikovaná</t>
  </si>
  <si>
    <t>Členské príspevky</t>
  </si>
  <si>
    <t>členaské príspevky-ZMOS,RVC</t>
  </si>
  <si>
    <t>odmeny mimo pracovného pomeru</t>
  </si>
  <si>
    <t>obecné-41</t>
  </si>
  <si>
    <t>Kapitálový tranfér zo ŠR</t>
  </si>
  <si>
    <t>04</t>
  </si>
  <si>
    <t>01</t>
  </si>
  <si>
    <t>1</t>
  </si>
  <si>
    <t>08</t>
  </si>
  <si>
    <t>03</t>
  </si>
  <si>
    <t>09</t>
  </si>
  <si>
    <t>05</t>
  </si>
  <si>
    <t>06</t>
  </si>
  <si>
    <t>02</t>
  </si>
  <si>
    <t>9</t>
  </si>
  <si>
    <t>ÚPN-O</t>
  </si>
  <si>
    <t xml:space="preserve">Rekonštrukcia a moderizácia </t>
  </si>
  <si>
    <t>Sociálne zabezpečenie</t>
  </si>
  <si>
    <t>Prístavby,nadstavby, stavebné úpravy</t>
  </si>
  <si>
    <t>rekonštrukcia-školské ihrisko</t>
  </si>
  <si>
    <t>Prípravná a projektová dokumentácia</t>
  </si>
  <si>
    <t>31.12.</t>
  </si>
  <si>
    <t>štátne-111</t>
  </si>
  <si>
    <t xml:space="preserve">                                                                                                                                      </t>
  </si>
  <si>
    <t>5</t>
  </si>
  <si>
    <t xml:space="preserve">Rrekonštrukcia a moderizácia </t>
  </si>
  <si>
    <t>ROZPOČET BEŽNÝCH A KAPITÁLOVÝCH PRÍJMOV</t>
  </si>
  <si>
    <t>Vyvesené dňa 26.11.2015</t>
  </si>
  <si>
    <t>Ing. Stanislav Nechaj</t>
  </si>
  <si>
    <t>starosta obce</t>
  </si>
  <si>
    <t>Kapitálové príjmy</t>
  </si>
  <si>
    <t>Kapitálovy transfér zo ŠR</t>
  </si>
  <si>
    <t>KAPITÁLOVÉ PRÍJMY SPOLU</t>
  </si>
  <si>
    <t>SPOLU PRÍJMY</t>
  </si>
  <si>
    <t>Prevod zostatku transferu z min.r.</t>
  </si>
  <si>
    <t>Príjmy z podnikania a z vlast.</t>
  </si>
  <si>
    <t>Zvesené dňa 14.12.2015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</si>
</sst>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7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7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43" fontId="0" fillId="0" borderId="0" xfId="0" applyNumberForma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1" xfId="0" applyFont="1" applyBorder="1"/>
    <xf numFmtId="0" fontId="3" fillId="0" borderId="7" xfId="0" applyFont="1" applyBorder="1"/>
    <xf numFmtId="0" fontId="3" fillId="0" borderId="2" xfId="0" applyFont="1" applyBorder="1" applyAlignment="1">
      <alignment horizontal="center"/>
    </xf>
    <xf numFmtId="0" fontId="3" fillId="0" borderId="8" xfId="0" applyFont="1" applyBorder="1"/>
    <xf numFmtId="0" fontId="3" fillId="0" borderId="10" xfId="0" applyFont="1" applyBorder="1"/>
    <xf numFmtId="0" fontId="3" fillId="0" borderId="9" xfId="0" applyFont="1" applyBorder="1"/>
    <xf numFmtId="0" fontId="3" fillId="0" borderId="2" xfId="0" applyFont="1" applyBorder="1"/>
    <xf numFmtId="16" fontId="3" fillId="0" borderId="2" xfId="0" applyNumberFormat="1" applyFont="1" applyBorder="1" applyAlignment="1">
      <alignment horizontal="left"/>
    </xf>
    <xf numFmtId="0" fontId="4" fillId="0" borderId="10" xfId="0" applyFont="1" applyBorder="1"/>
    <xf numFmtId="0" fontId="3" fillId="0" borderId="3" xfId="0" applyFont="1" applyBorder="1"/>
    <xf numFmtId="0" fontId="3" fillId="0" borderId="0" xfId="0" applyFont="1"/>
    <xf numFmtId="0" fontId="3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6" fillId="0" borderId="1" xfId="0" applyFont="1" applyBorder="1"/>
    <xf numFmtId="0" fontId="0" fillId="0" borderId="8" xfId="0" applyBorder="1"/>
    <xf numFmtId="0" fontId="7" fillId="0" borderId="1" xfId="0" applyFont="1" applyBorder="1"/>
    <xf numFmtId="0" fontId="8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8" xfId="0" applyFont="1" applyBorder="1"/>
    <xf numFmtId="16" fontId="3" fillId="0" borderId="9" xfId="0" applyNumberFormat="1" applyFont="1" applyBorder="1"/>
    <xf numFmtId="0" fontId="4" fillId="0" borderId="1" xfId="0" applyFont="1" applyBorder="1"/>
    <xf numFmtId="0" fontId="5" fillId="0" borderId="7" xfId="0" applyFont="1" applyBorder="1"/>
    <xf numFmtId="0" fontId="9" fillId="0" borderId="7" xfId="0" applyFont="1" applyBorder="1"/>
    <xf numFmtId="0" fontId="10" fillId="0" borderId="0" xfId="0" applyFont="1"/>
    <xf numFmtId="0" fontId="9" fillId="0" borderId="1" xfId="0" applyFont="1" applyBorder="1"/>
    <xf numFmtId="0" fontId="7" fillId="0" borderId="7" xfId="0" applyFont="1" applyBorder="1"/>
    <xf numFmtId="0" fontId="3" fillId="0" borderId="3" xfId="0" applyFont="1" applyBorder="1" applyAlignment="1">
      <alignment horizontal="center"/>
    </xf>
    <xf numFmtId="0" fontId="10" fillId="0" borderId="7" xfId="0" applyFont="1" applyBorder="1"/>
    <xf numFmtId="0" fontId="10" fillId="0" borderId="2" xfId="0" applyFont="1" applyBorder="1"/>
    <xf numFmtId="0" fontId="10" fillId="0" borderId="1" xfId="0" applyFont="1" applyBorder="1"/>
    <xf numFmtId="0" fontId="11" fillId="0" borderId="7" xfId="0" applyFont="1" applyBorder="1"/>
    <xf numFmtId="0" fontId="11" fillId="0" borderId="0" xfId="0" applyFont="1" applyBorder="1"/>
    <xf numFmtId="0" fontId="12" fillId="0" borderId="0" xfId="0" applyFont="1"/>
    <xf numFmtId="3" fontId="3" fillId="0" borderId="2" xfId="0" applyNumberFormat="1" applyFont="1" applyBorder="1"/>
    <xf numFmtId="3" fontId="3" fillId="0" borderId="7" xfId="0" applyNumberFormat="1" applyFont="1" applyBorder="1"/>
    <xf numFmtId="3" fontId="4" fillId="0" borderId="1" xfId="0" applyNumberFormat="1" applyFont="1" applyBorder="1"/>
    <xf numFmtId="3" fontId="3" fillId="0" borderId="3" xfId="0" applyNumberFormat="1" applyFont="1" applyBorder="1"/>
    <xf numFmtId="3" fontId="4" fillId="0" borderId="3" xfId="0" applyNumberFormat="1" applyFont="1" applyBorder="1"/>
    <xf numFmtId="3" fontId="5" fillId="0" borderId="7" xfId="0" applyNumberFormat="1" applyFont="1" applyBorder="1"/>
    <xf numFmtId="3" fontId="9" fillId="0" borderId="7" xfId="0" applyNumberFormat="1" applyFont="1" applyBorder="1"/>
    <xf numFmtId="3" fontId="9" fillId="0" borderId="1" xfId="0" applyNumberFormat="1" applyFont="1" applyBorder="1"/>
    <xf numFmtId="3" fontId="5" fillId="0" borderId="2" xfId="0" applyNumberFormat="1" applyFont="1" applyBorder="1"/>
    <xf numFmtId="4" fontId="3" fillId="0" borderId="7" xfId="0" applyNumberFormat="1" applyFont="1" applyBorder="1"/>
    <xf numFmtId="3" fontId="4" fillId="0" borderId="7" xfId="0" applyNumberFormat="1" applyFont="1" applyBorder="1"/>
    <xf numFmtId="3" fontId="13" fillId="0" borderId="7" xfId="0" applyNumberFormat="1" applyFont="1" applyBorder="1"/>
    <xf numFmtId="0" fontId="8" fillId="0" borderId="0" xfId="0" applyFont="1"/>
    <xf numFmtId="16" fontId="3" fillId="0" borderId="8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3" fillId="0" borderId="0" xfId="0" applyFont="1" applyBorder="1"/>
    <xf numFmtId="49" fontId="4" fillId="0" borderId="7" xfId="0" applyNumberFormat="1" applyFont="1" applyBorder="1"/>
    <xf numFmtId="49" fontId="5" fillId="0" borderId="1" xfId="0" applyNumberFormat="1" applyFont="1" applyBorder="1"/>
    <xf numFmtId="49" fontId="3" fillId="0" borderId="7" xfId="0" applyNumberFormat="1" applyFont="1" applyBorder="1"/>
    <xf numFmtId="49" fontId="3" fillId="0" borderId="1" xfId="0" applyNumberFormat="1" applyFont="1" applyBorder="1"/>
    <xf numFmtId="49" fontId="3" fillId="0" borderId="2" xfId="0" applyNumberFormat="1" applyFont="1" applyBorder="1"/>
    <xf numFmtId="49" fontId="3" fillId="0" borderId="10" xfId="0" applyNumberFormat="1" applyFont="1" applyBorder="1"/>
    <xf numFmtId="49" fontId="9" fillId="0" borderId="7" xfId="0" applyNumberFormat="1" applyFont="1" applyBorder="1"/>
    <xf numFmtId="49" fontId="5" fillId="0" borderId="7" xfId="0" applyNumberFormat="1" applyFont="1" applyBorder="1"/>
    <xf numFmtId="49" fontId="9" fillId="0" borderId="1" xfId="0" applyNumberFormat="1" applyFont="1" applyBorder="1"/>
    <xf numFmtId="49" fontId="7" fillId="0" borderId="7" xfId="0" applyNumberFormat="1" applyFont="1" applyBorder="1"/>
    <xf numFmtId="49" fontId="5" fillId="0" borderId="0" xfId="0" applyNumberFormat="1" applyFont="1" applyBorder="1"/>
    <xf numFmtId="49" fontId="5" fillId="0" borderId="12" xfId="0" applyNumberFormat="1" applyFont="1" applyBorder="1"/>
    <xf numFmtId="49" fontId="9" fillId="0" borderId="12" xfId="0" applyNumberFormat="1" applyFont="1" applyBorder="1"/>
    <xf numFmtId="49" fontId="0" fillId="0" borderId="0" xfId="0" applyNumberFormat="1"/>
    <xf numFmtId="49" fontId="5" fillId="0" borderId="2" xfId="0" applyNumberFormat="1" applyFont="1" applyBorder="1"/>
    <xf numFmtId="49" fontId="10" fillId="0" borderId="7" xfId="0" applyNumberFormat="1" applyFont="1" applyBorder="1"/>
    <xf numFmtId="49" fontId="10" fillId="0" borderId="1" xfId="0" applyNumberFormat="1" applyFont="1" applyBorder="1"/>
    <xf numFmtId="49" fontId="10" fillId="0" borderId="2" xfId="0" applyNumberFormat="1" applyFont="1" applyBorder="1"/>
    <xf numFmtId="0" fontId="0" fillId="0" borderId="0" xfId="0" applyFont="1"/>
    <xf numFmtId="0" fontId="14" fillId="0" borderId="1" xfId="0" applyFont="1" applyBorder="1"/>
    <xf numFmtId="3" fontId="15" fillId="0" borderId="2" xfId="0" applyNumberFormat="1" applyFont="1" applyBorder="1"/>
    <xf numFmtId="3" fontId="15" fillId="0" borderId="7" xfId="0" applyNumberFormat="1" applyFont="1" applyBorder="1"/>
    <xf numFmtId="0" fontId="3" fillId="0" borderId="5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Border="1"/>
    <xf numFmtId="0" fontId="14" fillId="0" borderId="7" xfId="0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0" fontId="0" fillId="0" borderId="0" xfId="0" applyBorder="1"/>
    <xf numFmtId="49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49" fontId="3" fillId="0" borderId="0" xfId="0" applyNumberFormat="1" applyFont="1" applyBorder="1"/>
    <xf numFmtId="0" fontId="5" fillId="0" borderId="0" xfId="0" applyFont="1" applyBorder="1"/>
    <xf numFmtId="16" fontId="3" fillId="0" borderId="2" xfId="0" applyNumberFormat="1" applyFont="1" applyBorder="1"/>
    <xf numFmtId="3" fontId="4" fillId="0" borderId="3" xfId="0" applyNumberFormat="1" applyFont="1" applyBorder="1" applyAlignment="1">
      <alignment horizontal="center"/>
    </xf>
    <xf numFmtId="3" fontId="4" fillId="0" borderId="10" xfId="0" applyNumberFormat="1" applyFont="1" applyBorder="1"/>
    <xf numFmtId="0" fontId="3" fillId="0" borderId="8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0" fontId="3" fillId="0" borderId="12" xfId="0" applyFont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/>
    <xf numFmtId="0" fontId="4" fillId="0" borderId="14" xfId="0" applyFont="1" applyBorder="1" applyAlignment="1"/>
    <xf numFmtId="0" fontId="4" fillId="0" borderId="13" xfId="0" applyFont="1" applyBorder="1" applyAlignment="1"/>
    <xf numFmtId="0" fontId="4" fillId="0" borderId="15" xfId="0" applyFont="1" applyBorder="1" applyAlignment="1"/>
    <xf numFmtId="3" fontId="4" fillId="0" borderId="15" xfId="0" applyNumberFormat="1" applyFont="1" applyBorder="1" applyAlignment="1"/>
    <xf numFmtId="3" fontId="4" fillId="0" borderId="16" xfId="0" applyNumberFormat="1" applyFont="1" applyBorder="1"/>
    <xf numFmtId="0" fontId="4" fillId="0" borderId="3" xfId="0" applyFont="1" applyBorder="1"/>
    <xf numFmtId="3" fontId="9" fillId="0" borderId="3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4" xfId="0" applyFont="1" applyBorder="1"/>
    <xf numFmtId="0" fontId="1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3" fontId="4" fillId="0" borderId="20" xfId="0" applyNumberFormat="1" applyFont="1" applyBorder="1"/>
    <xf numFmtId="0" fontId="16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3" fontId="4" fillId="2" borderId="1" xfId="0" applyNumberFormat="1" applyFont="1" applyFill="1" applyBorder="1"/>
    <xf numFmtId="0" fontId="3" fillId="2" borderId="7" xfId="0" applyFont="1" applyFill="1" applyBorder="1"/>
    <xf numFmtId="3" fontId="3" fillId="2" borderId="2" xfId="0" applyNumberFormat="1" applyFont="1" applyFill="1" applyBorder="1"/>
    <xf numFmtId="3" fontId="3" fillId="2" borderId="7" xfId="0" applyNumberFormat="1" applyFont="1" applyFill="1" applyBorder="1"/>
    <xf numFmtId="0" fontId="4" fillId="2" borderId="1" xfId="0" applyFont="1" applyFill="1" applyBorder="1"/>
    <xf numFmtId="3" fontId="4" fillId="2" borderId="7" xfId="0" applyNumberFormat="1" applyFont="1" applyFill="1" applyBorder="1"/>
    <xf numFmtId="0" fontId="4" fillId="2" borderId="7" xfId="0" applyFont="1" applyFill="1" applyBorder="1"/>
    <xf numFmtId="3" fontId="4" fillId="2" borderId="16" xfId="0" applyNumberFormat="1" applyFont="1" applyFill="1" applyBorder="1"/>
    <xf numFmtId="3" fontId="4" fillId="2" borderId="0" xfId="0" applyNumberFormat="1" applyFont="1" applyFill="1" applyBorder="1"/>
    <xf numFmtId="0" fontId="3" fillId="2" borderId="3" xfId="0" applyFont="1" applyFill="1" applyBorder="1"/>
    <xf numFmtId="0" fontId="4" fillId="2" borderId="3" xfId="0" applyFont="1" applyFill="1" applyBorder="1"/>
    <xf numFmtId="0" fontId="4" fillId="2" borderId="0" xfId="0" applyFont="1" applyFill="1" applyBorder="1"/>
    <xf numFmtId="3" fontId="4" fillId="2" borderId="20" xfId="0" applyNumberFormat="1" applyFont="1" applyFill="1" applyBorder="1"/>
    <xf numFmtId="0" fontId="3" fillId="2" borderId="0" xfId="0" applyFont="1" applyFill="1"/>
    <xf numFmtId="3" fontId="3" fillId="2" borderId="3" xfId="0" applyNumberFormat="1" applyFont="1" applyFill="1" applyBorder="1"/>
    <xf numFmtId="3" fontId="4" fillId="2" borderId="3" xfId="0" applyNumberFormat="1" applyFont="1" applyFill="1" applyBorder="1"/>
    <xf numFmtId="0" fontId="3" fillId="2" borderId="2" xfId="0" applyFont="1" applyFill="1" applyBorder="1" applyAlignment="1"/>
    <xf numFmtId="3" fontId="9" fillId="2" borderId="1" xfId="0" applyNumberFormat="1" applyFont="1" applyFill="1" applyBorder="1"/>
    <xf numFmtId="3" fontId="9" fillId="2" borderId="7" xfId="0" applyNumberFormat="1" applyFont="1" applyFill="1" applyBorder="1"/>
    <xf numFmtId="3" fontId="5" fillId="2" borderId="7" xfId="0" applyNumberFormat="1" applyFont="1" applyFill="1" applyBorder="1"/>
    <xf numFmtId="0" fontId="5" fillId="2" borderId="7" xfId="0" applyFont="1" applyFill="1" applyBorder="1"/>
    <xf numFmtId="0" fontId="9" fillId="2" borderId="7" xfId="0" applyFont="1" applyFill="1" applyBorder="1"/>
    <xf numFmtId="0" fontId="9" fillId="2" borderId="1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7" fillId="2" borderId="7" xfId="0" applyFont="1" applyFill="1" applyBorder="1"/>
    <xf numFmtId="3" fontId="5" fillId="2" borderId="2" xfId="0" applyNumberFormat="1" applyFont="1" applyFill="1" applyBorder="1"/>
    <xf numFmtId="0" fontId="10" fillId="2" borderId="7" xfId="0" applyFont="1" applyFill="1" applyBorder="1"/>
    <xf numFmtId="0" fontId="10" fillId="2" borderId="2" xfId="0" applyFont="1" applyFill="1" applyBorder="1"/>
    <xf numFmtId="0" fontId="10" fillId="2" borderId="1" xfId="0" applyFont="1" applyFill="1" applyBorder="1"/>
    <xf numFmtId="0" fontId="11" fillId="2" borderId="7" xfId="0" applyFont="1" applyFill="1" applyBorder="1"/>
    <xf numFmtId="0" fontId="10" fillId="2" borderId="0" xfId="0" applyFont="1" applyFill="1"/>
    <xf numFmtId="0" fontId="4" fillId="2" borderId="0" xfId="0" applyFont="1" applyFill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0"/>
  <sheetViews>
    <sheetView workbookViewId="0">
      <selection activeCell="U13" sqref="U13"/>
    </sheetView>
  </sheetViews>
  <sheetFormatPr defaultRowHeight="15" x14ac:dyDescent="0.25"/>
  <cols>
    <col min="1" max="1" width="3.7109375" customWidth="1"/>
    <col min="2" max="2" width="6.140625" customWidth="1"/>
    <col min="3" max="3" width="24.28515625" customWidth="1"/>
    <col min="4" max="4" width="7.7109375" customWidth="1"/>
    <col min="5" max="5" width="8.42578125" customWidth="1"/>
    <col min="6" max="7" width="8" customWidth="1"/>
    <col min="8" max="8" width="7.5703125" customWidth="1"/>
    <col min="9" max="9" width="7.7109375" customWidth="1"/>
    <col min="10" max="10" width="8.140625" customWidth="1"/>
    <col min="11" max="11" width="8.85546875" customWidth="1"/>
    <col min="15" max="15" width="11.85546875" bestFit="1" customWidth="1"/>
  </cols>
  <sheetData>
    <row r="1" spans="1:15" ht="12.6" customHeight="1" x14ac:dyDescent="0.25">
      <c r="A1" s="157" t="s">
        <v>217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2"/>
      <c r="N1" s="2"/>
    </row>
    <row r="2" spans="1:15" ht="12.6" customHeight="1" x14ac:dyDescent="0.25">
      <c r="A2" s="157" t="s">
        <v>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2"/>
      <c r="N2" s="2"/>
    </row>
    <row r="3" spans="1:15" ht="12.6" customHeight="1" x14ac:dyDescent="0.25">
      <c r="A3" s="5" t="s">
        <v>0</v>
      </c>
      <c r="B3" s="5" t="s">
        <v>2</v>
      </c>
      <c r="C3" s="5"/>
      <c r="D3" s="5"/>
      <c r="E3" s="5"/>
      <c r="F3" s="153" t="s">
        <v>5</v>
      </c>
      <c r="G3" s="154"/>
      <c r="H3" s="154"/>
      <c r="I3" s="154"/>
      <c r="J3" s="154"/>
      <c r="K3" s="155"/>
      <c r="L3" s="3"/>
      <c r="M3" s="3"/>
      <c r="N3" s="2"/>
    </row>
    <row r="4" spans="1:15" ht="12.6" customHeight="1" x14ac:dyDescent="0.25">
      <c r="A4" s="6" t="s">
        <v>1</v>
      </c>
      <c r="B4" s="6" t="s">
        <v>3</v>
      </c>
      <c r="C4" s="7" t="s">
        <v>4</v>
      </c>
      <c r="D4" s="7">
        <v>2013</v>
      </c>
      <c r="E4" s="7">
        <v>2014</v>
      </c>
      <c r="F4" s="156">
        <v>2015</v>
      </c>
      <c r="G4" s="156"/>
      <c r="H4" s="156"/>
      <c r="I4" s="115">
        <v>2016</v>
      </c>
      <c r="J4" s="34">
        <v>2017</v>
      </c>
      <c r="K4" s="34">
        <v>2018</v>
      </c>
      <c r="L4" s="4"/>
      <c r="M4" s="4"/>
      <c r="N4" s="2"/>
    </row>
    <row r="5" spans="1:15" ht="12.6" customHeight="1" x14ac:dyDescent="0.25">
      <c r="A5" s="5"/>
      <c r="B5" s="5"/>
      <c r="C5" s="8"/>
      <c r="D5" s="96" t="s">
        <v>212</v>
      </c>
      <c r="E5" s="54">
        <v>42369</v>
      </c>
      <c r="F5" s="5"/>
      <c r="G5" s="5"/>
      <c r="H5" s="5" t="s">
        <v>8</v>
      </c>
      <c r="I5" s="116"/>
      <c r="J5" s="5"/>
      <c r="K5" s="5"/>
      <c r="L5" s="3"/>
      <c r="M5" s="3"/>
      <c r="N5" s="2"/>
    </row>
    <row r="6" spans="1:15" ht="12.6" customHeight="1" x14ac:dyDescent="0.25">
      <c r="A6" s="6"/>
      <c r="B6" s="6"/>
      <c r="C6" s="9"/>
      <c r="D6" s="11"/>
      <c r="E6" s="10"/>
      <c r="F6" s="11" t="s">
        <v>6</v>
      </c>
      <c r="G6" s="11" t="s">
        <v>7</v>
      </c>
      <c r="H6" s="12">
        <v>42277</v>
      </c>
      <c r="I6" s="117" t="s">
        <v>9</v>
      </c>
      <c r="J6" s="11" t="s">
        <v>9</v>
      </c>
      <c r="K6" s="11" t="s">
        <v>9</v>
      </c>
      <c r="L6" s="3"/>
      <c r="M6" s="3"/>
      <c r="N6" s="2"/>
    </row>
    <row r="7" spans="1:15" ht="12.6" customHeight="1" x14ac:dyDescent="0.25">
      <c r="A7" s="25">
        <v>100</v>
      </c>
      <c r="B7" s="6"/>
      <c r="C7" s="13" t="s">
        <v>10</v>
      </c>
      <c r="D7" s="95">
        <v>236895</v>
      </c>
      <c r="E7" s="43">
        <v>250081</v>
      </c>
      <c r="F7" s="43">
        <v>247450</v>
      </c>
      <c r="G7" s="43">
        <v>247450</v>
      </c>
      <c r="H7" s="43">
        <v>215555</v>
      </c>
      <c r="I7" s="118">
        <v>285550</v>
      </c>
      <c r="J7" s="28">
        <f>SUM(J8:J9)</f>
        <v>257000</v>
      </c>
      <c r="K7" s="28">
        <f>SUM(K8:K9)</f>
        <v>257000</v>
      </c>
      <c r="L7" s="3"/>
      <c r="M7" s="3"/>
      <c r="N7" s="2"/>
    </row>
    <row r="8" spans="1:15" ht="12.6" customHeight="1" x14ac:dyDescent="0.25">
      <c r="A8" s="6">
        <v>110</v>
      </c>
      <c r="B8" s="6">
        <v>111003</v>
      </c>
      <c r="C8" s="9" t="s">
        <v>51</v>
      </c>
      <c r="D8" s="9"/>
      <c r="E8" s="6"/>
      <c r="F8" s="6"/>
      <c r="G8" s="6"/>
      <c r="H8" s="6"/>
      <c r="I8" s="119"/>
      <c r="J8" s="6"/>
      <c r="K8" s="6"/>
      <c r="L8" s="3"/>
      <c r="M8" s="3"/>
      <c r="N8" s="2"/>
    </row>
    <row r="9" spans="1:15" ht="12.6" customHeight="1" x14ac:dyDescent="0.25">
      <c r="A9" s="11"/>
      <c r="B9" s="11"/>
      <c r="C9" s="10" t="s">
        <v>52</v>
      </c>
      <c r="D9" s="85">
        <v>208321</v>
      </c>
      <c r="E9" s="11">
        <v>221791</v>
      </c>
      <c r="F9" s="41">
        <v>221000</v>
      </c>
      <c r="G9" s="41">
        <v>221000</v>
      </c>
      <c r="H9" s="41">
        <v>189969</v>
      </c>
      <c r="I9" s="120">
        <v>257000</v>
      </c>
      <c r="J9" s="41">
        <v>257000</v>
      </c>
      <c r="K9" s="41">
        <v>257000</v>
      </c>
      <c r="L9" s="3"/>
      <c r="M9" s="3"/>
      <c r="N9" s="2"/>
    </row>
    <row r="10" spans="1:15" ht="12.6" customHeight="1" x14ac:dyDescent="0.25">
      <c r="A10" s="5">
        <v>120</v>
      </c>
      <c r="B10" s="5"/>
      <c r="C10" s="5" t="s">
        <v>53</v>
      </c>
      <c r="D10" s="43">
        <f>SUM(D11:D13)</f>
        <v>12644</v>
      </c>
      <c r="E10" s="43">
        <f t="shared" ref="E10:K10" si="0">SUM(E11:E13)</f>
        <v>12546</v>
      </c>
      <c r="F10" s="43">
        <f t="shared" si="0"/>
        <v>12000</v>
      </c>
      <c r="G10" s="43">
        <f t="shared" si="0"/>
        <v>12000</v>
      </c>
      <c r="H10" s="43">
        <f t="shared" si="0"/>
        <v>11180</v>
      </c>
      <c r="I10" s="118">
        <f t="shared" si="0"/>
        <v>12000</v>
      </c>
      <c r="J10" s="43">
        <f t="shared" si="0"/>
        <v>12000</v>
      </c>
      <c r="K10" s="43">
        <f t="shared" si="0"/>
        <v>12000</v>
      </c>
      <c r="L10" s="3"/>
      <c r="M10" s="3"/>
      <c r="N10" s="2"/>
    </row>
    <row r="11" spans="1:15" ht="12.6" customHeight="1" x14ac:dyDescent="0.25">
      <c r="A11" s="6"/>
      <c r="B11" s="6">
        <v>121001</v>
      </c>
      <c r="C11" s="6" t="s">
        <v>54</v>
      </c>
      <c r="D11" s="42">
        <v>12311</v>
      </c>
      <c r="E11" s="42">
        <v>11416</v>
      </c>
      <c r="F11" s="42">
        <v>11000</v>
      </c>
      <c r="G11" s="42">
        <v>11500</v>
      </c>
      <c r="H11" s="42">
        <v>10777</v>
      </c>
      <c r="I11" s="121">
        <v>11000</v>
      </c>
      <c r="J11" s="42">
        <v>11000</v>
      </c>
      <c r="K11" s="42">
        <v>11000</v>
      </c>
      <c r="L11" s="3"/>
      <c r="M11" s="3"/>
      <c r="N11" s="2"/>
      <c r="O11" s="1"/>
    </row>
    <row r="12" spans="1:15" ht="12.6" customHeight="1" x14ac:dyDescent="0.25">
      <c r="A12" s="6"/>
      <c r="B12" s="6">
        <v>121002</v>
      </c>
      <c r="C12" s="6" t="s">
        <v>55</v>
      </c>
      <c r="D12" s="6">
        <v>333</v>
      </c>
      <c r="E12" s="42">
        <v>1130</v>
      </c>
      <c r="F12" s="42">
        <v>1000</v>
      </c>
      <c r="G12" s="6">
        <v>500</v>
      </c>
      <c r="H12" s="6">
        <v>403</v>
      </c>
      <c r="I12" s="121">
        <v>1000</v>
      </c>
      <c r="J12" s="42">
        <v>1000</v>
      </c>
      <c r="K12" s="42">
        <v>1000</v>
      </c>
      <c r="L12" s="3"/>
      <c r="M12" s="3"/>
      <c r="N12" s="2"/>
    </row>
    <row r="13" spans="1:15" ht="12.6" customHeight="1" x14ac:dyDescent="0.25">
      <c r="A13" s="11"/>
      <c r="B13" s="11"/>
      <c r="C13" s="11"/>
      <c r="D13" s="11"/>
      <c r="E13" s="11"/>
      <c r="F13" s="11"/>
      <c r="G13" s="11"/>
      <c r="H13" s="11"/>
      <c r="I13" s="117"/>
      <c r="J13" s="11"/>
      <c r="K13" s="11"/>
      <c r="L13" s="3"/>
      <c r="M13" s="3"/>
      <c r="N13" s="2"/>
    </row>
    <row r="14" spans="1:15" ht="12.6" customHeight="1" x14ac:dyDescent="0.25">
      <c r="A14" s="28">
        <v>130</v>
      </c>
      <c r="B14" s="5"/>
      <c r="C14" s="28" t="s">
        <v>56</v>
      </c>
      <c r="D14" s="28">
        <f>SUM(D15:D18)</f>
        <v>15930</v>
      </c>
      <c r="E14" s="28">
        <f t="shared" ref="E14:K14" si="1">SUM(E15:E19)</f>
        <v>15744</v>
      </c>
      <c r="F14" s="28">
        <f t="shared" si="1"/>
        <v>14450</v>
      </c>
      <c r="G14" s="28">
        <f t="shared" si="1"/>
        <v>14450</v>
      </c>
      <c r="H14" s="28">
        <f t="shared" si="1"/>
        <v>14406</v>
      </c>
      <c r="I14" s="122">
        <f t="shared" si="1"/>
        <v>16550</v>
      </c>
      <c r="J14" s="28">
        <f t="shared" si="1"/>
        <v>16550</v>
      </c>
      <c r="K14" s="28">
        <f t="shared" si="1"/>
        <v>16550</v>
      </c>
      <c r="L14" s="3"/>
      <c r="M14" s="3"/>
      <c r="N14" s="2"/>
    </row>
    <row r="15" spans="1:15" ht="12.6" customHeight="1" x14ac:dyDescent="0.25">
      <c r="A15" s="6"/>
      <c r="B15" s="6">
        <v>133001</v>
      </c>
      <c r="C15" s="6" t="s">
        <v>57</v>
      </c>
      <c r="D15" s="6">
        <v>981</v>
      </c>
      <c r="E15" s="6">
        <v>979</v>
      </c>
      <c r="F15" s="6">
        <v>950</v>
      </c>
      <c r="G15" s="6">
        <v>950</v>
      </c>
      <c r="H15" s="6">
        <v>900</v>
      </c>
      <c r="I15" s="119">
        <v>950</v>
      </c>
      <c r="J15" s="6">
        <v>950</v>
      </c>
      <c r="K15" s="6">
        <v>950</v>
      </c>
      <c r="L15" s="3"/>
      <c r="M15" s="3"/>
      <c r="N15" s="2"/>
    </row>
    <row r="16" spans="1:15" ht="12.6" customHeight="1" x14ac:dyDescent="0.25">
      <c r="A16" s="6"/>
      <c r="B16" s="6">
        <v>133006</v>
      </c>
      <c r="C16" s="6" t="s">
        <v>58</v>
      </c>
      <c r="D16" s="6">
        <v>238</v>
      </c>
      <c r="E16" s="6">
        <v>301</v>
      </c>
      <c r="F16" s="6">
        <v>200</v>
      </c>
      <c r="G16" s="6">
        <v>200</v>
      </c>
      <c r="H16" s="6">
        <v>0</v>
      </c>
      <c r="I16" s="119">
        <v>300</v>
      </c>
      <c r="J16" s="6">
        <v>300</v>
      </c>
      <c r="K16" s="6">
        <v>300</v>
      </c>
      <c r="L16" s="3"/>
      <c r="M16" s="3"/>
      <c r="N16" s="2"/>
    </row>
    <row r="17" spans="1:15" ht="12.6" customHeight="1" x14ac:dyDescent="0.25">
      <c r="A17" s="6"/>
      <c r="B17" s="6">
        <v>133013</v>
      </c>
      <c r="C17" s="6" t="s">
        <v>59</v>
      </c>
      <c r="D17" s="42">
        <v>13018</v>
      </c>
      <c r="E17" s="42">
        <v>13103</v>
      </c>
      <c r="F17" s="42">
        <v>12500</v>
      </c>
      <c r="G17" s="42">
        <v>12500</v>
      </c>
      <c r="H17" s="42">
        <v>12178</v>
      </c>
      <c r="I17" s="121">
        <v>14000</v>
      </c>
      <c r="J17" s="42">
        <v>14000</v>
      </c>
      <c r="K17" s="42">
        <v>14000</v>
      </c>
      <c r="L17" s="3"/>
      <c r="M17" s="3"/>
      <c r="N17" s="2"/>
    </row>
    <row r="18" spans="1:15" ht="12.6" customHeight="1" x14ac:dyDescent="0.25">
      <c r="A18" s="6"/>
      <c r="B18" s="6">
        <v>139002</v>
      </c>
      <c r="C18" s="6" t="s">
        <v>60</v>
      </c>
      <c r="D18" s="42">
        <v>1693</v>
      </c>
      <c r="E18" s="42">
        <v>1361</v>
      </c>
      <c r="F18" s="6">
        <v>800</v>
      </c>
      <c r="G18" s="6">
        <v>800</v>
      </c>
      <c r="H18" s="42">
        <v>1328</v>
      </c>
      <c r="I18" s="121">
        <v>1300</v>
      </c>
      <c r="J18" s="42">
        <v>1300</v>
      </c>
      <c r="K18" s="42">
        <v>1300</v>
      </c>
      <c r="L18" s="3"/>
      <c r="M18" s="3"/>
      <c r="N18" s="2"/>
    </row>
    <row r="19" spans="1:15" ht="12.6" customHeight="1" x14ac:dyDescent="0.25">
      <c r="A19" s="11"/>
      <c r="B19" s="11"/>
      <c r="C19" s="11"/>
      <c r="D19" s="11"/>
      <c r="E19" s="11"/>
      <c r="F19" s="11"/>
      <c r="G19" s="11"/>
      <c r="H19" s="11"/>
      <c r="I19" s="117"/>
      <c r="J19" s="11"/>
      <c r="K19" s="11"/>
      <c r="L19" s="3"/>
      <c r="M19" s="3"/>
      <c r="N19" s="2"/>
    </row>
    <row r="20" spans="1:15" ht="12.6" customHeight="1" x14ac:dyDescent="0.25">
      <c r="A20" s="28">
        <v>200</v>
      </c>
      <c r="B20" s="5"/>
      <c r="C20" s="28" t="s">
        <v>61</v>
      </c>
      <c r="D20" s="43">
        <v>16151</v>
      </c>
      <c r="E20" s="43">
        <v>11424</v>
      </c>
      <c r="F20" s="43">
        <v>6910</v>
      </c>
      <c r="G20" s="43">
        <v>6910</v>
      </c>
      <c r="H20" s="43">
        <v>7155</v>
      </c>
      <c r="I20" s="118">
        <v>7190</v>
      </c>
      <c r="J20" s="43">
        <f t="shared" ref="J20:K20" si="2">SUM(J22:J24)</f>
        <v>1350</v>
      </c>
      <c r="K20" s="43">
        <f t="shared" si="2"/>
        <v>1350</v>
      </c>
      <c r="L20" s="3"/>
      <c r="M20" s="3"/>
      <c r="N20" s="2"/>
    </row>
    <row r="21" spans="1:15" ht="12.6" customHeight="1" x14ac:dyDescent="0.25">
      <c r="A21" s="25"/>
      <c r="B21" s="6"/>
      <c r="C21" s="25" t="s">
        <v>226</v>
      </c>
      <c r="D21" s="25">
        <v>382</v>
      </c>
      <c r="E21" s="25">
        <v>382</v>
      </c>
      <c r="F21" s="51">
        <v>400</v>
      </c>
      <c r="G21" s="25">
        <v>400</v>
      </c>
      <c r="H21" s="25">
        <v>286</v>
      </c>
      <c r="I21" s="123">
        <v>1350</v>
      </c>
      <c r="J21" s="51"/>
      <c r="K21" s="51"/>
      <c r="L21" s="3"/>
      <c r="M21" s="3"/>
      <c r="N21" s="2"/>
    </row>
    <row r="22" spans="1:15" ht="12.6" customHeight="1" x14ac:dyDescent="0.25">
      <c r="A22" s="6">
        <v>210</v>
      </c>
      <c r="B22" s="6">
        <v>212003</v>
      </c>
      <c r="C22" s="6" t="s">
        <v>62</v>
      </c>
      <c r="D22" s="6">
        <v>382</v>
      </c>
      <c r="E22" s="6">
        <v>382</v>
      </c>
      <c r="F22" s="42">
        <v>400</v>
      </c>
      <c r="G22" s="6">
        <v>400</v>
      </c>
      <c r="H22" s="6">
        <v>286</v>
      </c>
      <c r="I22" s="121">
        <v>1200</v>
      </c>
      <c r="J22" s="42">
        <v>1200</v>
      </c>
      <c r="K22" s="42">
        <v>1200</v>
      </c>
      <c r="L22" s="3"/>
      <c r="M22" s="3"/>
      <c r="N22" s="2"/>
    </row>
    <row r="23" spans="1:15" ht="12.6" customHeight="1" x14ac:dyDescent="0.25">
      <c r="A23" s="6"/>
      <c r="B23" s="6">
        <v>212004</v>
      </c>
      <c r="C23" s="6" t="s">
        <v>63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19">
        <v>150</v>
      </c>
      <c r="J23" s="6">
        <v>150</v>
      </c>
      <c r="K23" s="6">
        <v>150</v>
      </c>
      <c r="L23" s="3"/>
      <c r="M23" s="3"/>
      <c r="N23" s="2"/>
    </row>
    <row r="24" spans="1:15" ht="12.6" customHeight="1" x14ac:dyDescent="0.25">
      <c r="A24" s="11"/>
      <c r="B24" s="11"/>
      <c r="C24" s="11"/>
      <c r="D24" s="11"/>
      <c r="E24" s="11"/>
      <c r="F24" s="11"/>
      <c r="G24" s="11"/>
      <c r="H24" s="11"/>
      <c r="I24" s="117"/>
      <c r="J24" s="11"/>
      <c r="K24" s="11"/>
      <c r="L24" s="3"/>
      <c r="M24" s="3"/>
      <c r="N24" s="2"/>
    </row>
    <row r="25" spans="1:15" ht="12.6" customHeight="1" x14ac:dyDescent="0.25">
      <c r="A25" s="5">
        <v>220</v>
      </c>
      <c r="B25" s="5"/>
      <c r="C25" s="5" t="s">
        <v>64</v>
      </c>
      <c r="D25" s="43">
        <v>5553</v>
      </c>
      <c r="E25" s="43">
        <f t="shared" ref="E25:K25" si="3">SUM(E26:E31)</f>
        <v>5929</v>
      </c>
      <c r="F25" s="43">
        <f t="shared" si="3"/>
        <v>6500</v>
      </c>
      <c r="G25" s="43">
        <f t="shared" si="3"/>
        <v>5000</v>
      </c>
      <c r="H25" s="28">
        <f t="shared" si="3"/>
        <v>3952</v>
      </c>
      <c r="I25" s="122">
        <f t="shared" si="3"/>
        <v>5830</v>
      </c>
      <c r="J25" s="28">
        <f t="shared" si="3"/>
        <v>5830</v>
      </c>
      <c r="K25" s="28">
        <f t="shared" si="3"/>
        <v>5830</v>
      </c>
      <c r="L25" s="3"/>
      <c r="M25" s="3"/>
      <c r="N25" s="2"/>
    </row>
    <row r="26" spans="1:15" ht="12.6" customHeight="1" x14ac:dyDescent="0.25">
      <c r="A26" s="6"/>
      <c r="B26" s="6">
        <v>221004</v>
      </c>
      <c r="C26" s="6" t="s">
        <v>65</v>
      </c>
      <c r="D26" s="6">
        <v>907</v>
      </c>
      <c r="E26" s="42">
        <v>1317</v>
      </c>
      <c r="F26" s="42">
        <v>1050</v>
      </c>
      <c r="G26" s="42">
        <v>1050</v>
      </c>
      <c r="H26" s="9">
        <v>616</v>
      </c>
      <c r="I26" s="119">
        <v>880</v>
      </c>
      <c r="J26" s="6">
        <v>880</v>
      </c>
      <c r="K26" s="6">
        <v>880</v>
      </c>
      <c r="L26" s="3"/>
      <c r="M26" s="3"/>
      <c r="N26" s="2"/>
    </row>
    <row r="27" spans="1:15" ht="12.6" customHeight="1" x14ac:dyDescent="0.25">
      <c r="A27" s="6"/>
      <c r="B27" s="6">
        <v>222003</v>
      </c>
      <c r="C27" s="9" t="s">
        <v>66</v>
      </c>
      <c r="D27" s="6">
        <v>16</v>
      </c>
      <c r="E27" s="6">
        <v>0</v>
      </c>
      <c r="F27" s="6">
        <v>0</v>
      </c>
      <c r="G27" s="6">
        <v>0</v>
      </c>
      <c r="H27" s="6">
        <v>16</v>
      </c>
      <c r="I27" s="119">
        <v>30</v>
      </c>
      <c r="J27" s="9">
        <v>30</v>
      </c>
      <c r="K27" s="6">
        <v>30</v>
      </c>
      <c r="L27" s="3"/>
      <c r="M27" s="3"/>
      <c r="N27" s="2"/>
      <c r="O27" s="114"/>
    </row>
    <row r="28" spans="1:15" ht="12.6" customHeight="1" x14ac:dyDescent="0.25">
      <c r="A28" s="6"/>
      <c r="B28" s="6">
        <v>223001</v>
      </c>
      <c r="C28" s="9" t="s">
        <v>67</v>
      </c>
      <c r="D28" s="42">
        <v>3410</v>
      </c>
      <c r="E28" s="42">
        <v>2986</v>
      </c>
      <c r="F28" s="86">
        <v>2850</v>
      </c>
      <c r="G28" s="42">
        <v>2850</v>
      </c>
      <c r="H28" s="42">
        <v>2184</v>
      </c>
      <c r="I28" s="121">
        <v>2390</v>
      </c>
      <c r="J28" s="86">
        <v>2390</v>
      </c>
      <c r="K28" s="42">
        <v>2390</v>
      </c>
      <c r="L28" s="3"/>
      <c r="M28" s="3"/>
      <c r="N28" s="2"/>
    </row>
    <row r="29" spans="1:15" ht="12.6" customHeight="1" x14ac:dyDescent="0.25">
      <c r="A29" s="6"/>
      <c r="B29" s="6">
        <v>223002</v>
      </c>
      <c r="C29" s="6" t="s">
        <v>89</v>
      </c>
      <c r="D29" s="42">
        <v>1220</v>
      </c>
      <c r="E29" s="42">
        <v>1626</v>
      </c>
      <c r="F29" s="42">
        <v>1100</v>
      </c>
      <c r="G29" s="42">
        <v>1100</v>
      </c>
      <c r="H29" s="42">
        <v>1136</v>
      </c>
      <c r="I29" s="121">
        <v>1200</v>
      </c>
      <c r="J29" s="42">
        <v>1200</v>
      </c>
      <c r="K29" s="42">
        <v>1200</v>
      </c>
      <c r="L29" s="3"/>
      <c r="M29" s="3"/>
      <c r="N29" s="2"/>
    </row>
    <row r="30" spans="1:15" ht="12.6" customHeight="1" x14ac:dyDescent="0.25">
      <c r="A30" s="6"/>
      <c r="B30" s="6">
        <v>223003</v>
      </c>
      <c r="C30" s="6" t="s">
        <v>68</v>
      </c>
      <c r="D30" s="6"/>
      <c r="E30" s="6">
        <v>0</v>
      </c>
      <c r="F30" s="42">
        <v>1500</v>
      </c>
      <c r="G30" s="6">
        <v>0</v>
      </c>
      <c r="H30" s="6">
        <v>0</v>
      </c>
      <c r="I30" s="121">
        <v>1300</v>
      </c>
      <c r="J30" s="42">
        <v>1300</v>
      </c>
      <c r="K30" s="42">
        <v>1300</v>
      </c>
      <c r="L30" s="3"/>
      <c r="M30" s="3"/>
      <c r="N30" s="2"/>
    </row>
    <row r="31" spans="1:15" ht="12.6" customHeight="1" x14ac:dyDescent="0.25">
      <c r="A31" s="6"/>
      <c r="B31" s="6">
        <v>229005</v>
      </c>
      <c r="C31" s="6" t="s">
        <v>69</v>
      </c>
      <c r="D31" s="6"/>
      <c r="E31" s="6">
        <v>0</v>
      </c>
      <c r="F31" s="6">
        <v>0</v>
      </c>
      <c r="G31" s="6">
        <v>0</v>
      </c>
      <c r="H31" s="6">
        <v>0</v>
      </c>
      <c r="I31" s="119">
        <v>30</v>
      </c>
      <c r="J31" s="6">
        <v>30</v>
      </c>
      <c r="K31" s="6">
        <v>30</v>
      </c>
      <c r="L31" s="3"/>
      <c r="M31" s="3"/>
      <c r="N31" s="2"/>
    </row>
    <row r="32" spans="1:15" ht="12.6" customHeight="1" x14ac:dyDescent="0.25">
      <c r="A32" s="6">
        <v>240</v>
      </c>
      <c r="B32" s="6"/>
      <c r="C32" s="6" t="s">
        <v>70</v>
      </c>
      <c r="D32" s="25">
        <f>SUM(D33)</f>
        <v>7</v>
      </c>
      <c r="E32" s="25">
        <v>7</v>
      </c>
      <c r="F32" s="25">
        <f t="shared" ref="F32:K32" si="4">SUM(F33)</f>
        <v>10</v>
      </c>
      <c r="G32" s="25">
        <f t="shared" si="4"/>
        <v>10</v>
      </c>
      <c r="H32" s="25">
        <f t="shared" si="4"/>
        <v>7</v>
      </c>
      <c r="I32" s="124">
        <f t="shared" si="4"/>
        <v>10</v>
      </c>
      <c r="J32" s="25">
        <f t="shared" si="4"/>
        <v>10</v>
      </c>
      <c r="K32" s="25">
        <f t="shared" si="4"/>
        <v>10</v>
      </c>
      <c r="L32" s="3"/>
      <c r="M32" s="3"/>
      <c r="N32" s="2"/>
    </row>
    <row r="33" spans="1:14" ht="12.6" customHeight="1" x14ac:dyDescent="0.25">
      <c r="A33" s="6"/>
      <c r="B33" s="6">
        <v>242</v>
      </c>
      <c r="C33" s="6" t="s">
        <v>71</v>
      </c>
      <c r="D33" s="6">
        <v>7</v>
      </c>
      <c r="E33" s="6">
        <v>7</v>
      </c>
      <c r="F33" s="6">
        <v>10</v>
      </c>
      <c r="G33" s="6">
        <v>10</v>
      </c>
      <c r="H33" s="6">
        <v>7</v>
      </c>
      <c r="I33" s="119">
        <v>10</v>
      </c>
      <c r="J33" s="6">
        <v>10</v>
      </c>
      <c r="K33" s="6">
        <v>10</v>
      </c>
      <c r="L33" s="3"/>
      <c r="M33" s="3"/>
      <c r="N33" s="2"/>
    </row>
    <row r="34" spans="1:14" ht="12.6" customHeight="1" x14ac:dyDescent="0.25">
      <c r="A34" s="6">
        <v>290</v>
      </c>
      <c r="B34" s="6"/>
      <c r="C34" s="6" t="s">
        <v>72</v>
      </c>
      <c r="D34" s="51">
        <f>SUM(D35)</f>
        <v>10209</v>
      </c>
      <c r="E34" s="51">
        <f>SUM(E35)</f>
        <v>5106</v>
      </c>
      <c r="F34" s="25">
        <v>0</v>
      </c>
      <c r="G34" s="51">
        <f>SUM(G35)</f>
        <v>1500</v>
      </c>
      <c r="H34" s="51">
        <f>SUM(H35)</f>
        <v>2910</v>
      </c>
      <c r="I34" s="124">
        <f>SUM(I35)</f>
        <v>0</v>
      </c>
      <c r="J34" s="6">
        <f>SUM(J35)</f>
        <v>0</v>
      </c>
      <c r="K34" s="6">
        <f>SUM(K35)</f>
        <v>0</v>
      </c>
      <c r="L34" s="2"/>
      <c r="M34" s="2"/>
      <c r="N34" s="2"/>
    </row>
    <row r="35" spans="1:14" ht="12.6" customHeight="1" x14ac:dyDescent="0.25">
      <c r="A35" s="11"/>
      <c r="B35" s="11">
        <v>292027</v>
      </c>
      <c r="C35" s="10" t="s">
        <v>73</v>
      </c>
      <c r="D35" s="41">
        <v>10209</v>
      </c>
      <c r="E35" s="41">
        <v>5106</v>
      </c>
      <c r="F35" s="11">
        <v>0</v>
      </c>
      <c r="G35" s="41">
        <v>1500</v>
      </c>
      <c r="H35" s="41">
        <v>2910</v>
      </c>
      <c r="I35" s="117">
        <v>0</v>
      </c>
      <c r="J35" s="11">
        <v>0</v>
      </c>
      <c r="K35" s="11">
        <v>0</v>
      </c>
      <c r="L35" s="2"/>
      <c r="M35" s="2"/>
      <c r="N35" s="2"/>
    </row>
    <row r="36" spans="1:14" ht="12.6" customHeight="1" x14ac:dyDescent="0.25">
      <c r="A36" s="28">
        <v>300</v>
      </c>
      <c r="B36" s="28"/>
      <c r="C36" s="28" t="s">
        <v>74</v>
      </c>
      <c r="D36" s="43">
        <v>84648</v>
      </c>
      <c r="E36" s="43">
        <v>86176</v>
      </c>
      <c r="F36" s="43">
        <v>68080</v>
      </c>
      <c r="G36" s="43">
        <v>70516</v>
      </c>
      <c r="H36" s="43">
        <v>69888</v>
      </c>
      <c r="I36" s="118">
        <v>75350</v>
      </c>
      <c r="J36" s="28">
        <f t="shared" ref="J36:K36" si="5">SUM(J37:J51)</f>
        <v>75350</v>
      </c>
      <c r="K36" s="28">
        <f t="shared" si="5"/>
        <v>75350</v>
      </c>
      <c r="L36" s="2"/>
      <c r="M36" s="2"/>
      <c r="N36" s="2"/>
    </row>
    <row r="37" spans="1:14" ht="12.6" customHeight="1" x14ac:dyDescent="0.25">
      <c r="A37" s="6">
        <v>310</v>
      </c>
      <c r="B37" s="6"/>
      <c r="C37" s="6" t="s">
        <v>75</v>
      </c>
      <c r="D37" s="51">
        <v>84648</v>
      </c>
      <c r="E37" s="51">
        <v>86176</v>
      </c>
      <c r="F37" s="51">
        <v>68080</v>
      </c>
      <c r="G37" s="42">
        <v>70516</v>
      </c>
      <c r="H37" s="51">
        <v>69888</v>
      </c>
      <c r="I37" s="123">
        <v>75350</v>
      </c>
      <c r="J37" s="6"/>
      <c r="K37" s="6"/>
      <c r="L37" s="2"/>
      <c r="M37" s="2"/>
      <c r="N37" s="2"/>
    </row>
    <row r="38" spans="1:14" ht="12.6" customHeight="1" x14ac:dyDescent="0.25">
      <c r="A38" s="6"/>
      <c r="B38" s="6">
        <v>312001</v>
      </c>
      <c r="C38" s="6" t="s">
        <v>76</v>
      </c>
      <c r="D38" s="42">
        <v>1807</v>
      </c>
      <c r="E38" s="42">
        <v>1833</v>
      </c>
      <c r="F38" s="42">
        <v>1800</v>
      </c>
      <c r="G38" s="42">
        <v>1865</v>
      </c>
      <c r="H38" s="42">
        <v>1865</v>
      </c>
      <c r="I38" s="121">
        <v>1800</v>
      </c>
      <c r="J38" s="42">
        <v>1800</v>
      </c>
      <c r="K38" s="42">
        <v>1800</v>
      </c>
      <c r="L38" s="2"/>
      <c r="M38" s="2"/>
      <c r="N38" s="2"/>
    </row>
    <row r="39" spans="1:14" ht="12.6" customHeight="1" x14ac:dyDescent="0.25">
      <c r="A39" s="6"/>
      <c r="B39" s="6">
        <v>312001</v>
      </c>
      <c r="C39" s="6" t="s">
        <v>77</v>
      </c>
      <c r="D39" s="6">
        <v>353</v>
      </c>
      <c r="E39" s="6">
        <v>352</v>
      </c>
      <c r="F39" s="6">
        <v>350</v>
      </c>
      <c r="G39" s="6">
        <v>350</v>
      </c>
      <c r="H39" s="6">
        <v>350</v>
      </c>
      <c r="I39" s="119">
        <v>350</v>
      </c>
      <c r="J39" s="6">
        <v>350</v>
      </c>
      <c r="K39" s="6">
        <v>350</v>
      </c>
      <c r="L39" s="2"/>
      <c r="M39" s="2"/>
      <c r="N39" s="2"/>
    </row>
    <row r="40" spans="1:14" ht="12.6" customHeight="1" x14ac:dyDescent="0.25">
      <c r="A40" s="6"/>
      <c r="B40" s="6">
        <v>312001</v>
      </c>
      <c r="C40" s="6" t="s">
        <v>78</v>
      </c>
      <c r="D40" s="6">
        <v>994</v>
      </c>
      <c r="E40" s="6">
        <v>993</v>
      </c>
      <c r="F40" s="42">
        <v>1000</v>
      </c>
      <c r="G40" s="42">
        <v>1000</v>
      </c>
      <c r="H40" s="6">
        <v>985</v>
      </c>
      <c r="I40" s="121">
        <v>1000</v>
      </c>
      <c r="J40" s="42">
        <v>1000</v>
      </c>
      <c r="K40" s="42">
        <v>1000</v>
      </c>
      <c r="L40" s="2"/>
      <c r="M40" s="2"/>
      <c r="N40" s="2"/>
    </row>
    <row r="41" spans="1:14" ht="12.6" customHeight="1" x14ac:dyDescent="0.25">
      <c r="A41" s="6"/>
      <c r="B41" s="6">
        <v>312001</v>
      </c>
      <c r="C41" s="6" t="s">
        <v>79</v>
      </c>
      <c r="D41" s="42">
        <v>3786</v>
      </c>
      <c r="E41" s="6">
        <v>46</v>
      </c>
      <c r="F41" s="6">
        <v>50</v>
      </c>
      <c r="G41" s="6">
        <v>50</v>
      </c>
      <c r="H41" s="6">
        <v>46</v>
      </c>
      <c r="I41" s="119">
        <v>50</v>
      </c>
      <c r="J41" s="6">
        <v>50</v>
      </c>
      <c r="K41" s="6">
        <v>50</v>
      </c>
      <c r="L41" s="2"/>
      <c r="M41" s="2"/>
      <c r="N41" s="2"/>
    </row>
    <row r="42" spans="1:14" ht="12.6" customHeight="1" x14ac:dyDescent="0.25">
      <c r="A42" s="6"/>
      <c r="B42" s="6">
        <v>312001</v>
      </c>
      <c r="C42" s="6" t="s">
        <v>80</v>
      </c>
      <c r="D42" s="6">
        <v>112</v>
      </c>
      <c r="E42" s="6">
        <v>100</v>
      </c>
      <c r="F42" s="42">
        <v>100</v>
      </c>
      <c r="G42" s="6">
        <v>100</v>
      </c>
      <c r="H42" s="6">
        <v>100</v>
      </c>
      <c r="I42" s="119">
        <v>100</v>
      </c>
      <c r="J42" s="6">
        <v>100</v>
      </c>
      <c r="K42" s="6">
        <v>100</v>
      </c>
      <c r="L42" s="2"/>
      <c r="M42" s="2"/>
      <c r="N42" s="2"/>
    </row>
    <row r="43" spans="1:14" ht="12.6" customHeight="1" x14ac:dyDescent="0.25">
      <c r="A43" s="6"/>
      <c r="B43" s="6">
        <v>312001</v>
      </c>
      <c r="C43" s="6" t="s">
        <v>81</v>
      </c>
      <c r="D43" s="42">
        <v>69854</v>
      </c>
      <c r="E43" s="42">
        <v>65440</v>
      </c>
      <c r="F43" s="42">
        <v>59000</v>
      </c>
      <c r="G43" s="42">
        <v>59000</v>
      </c>
      <c r="H43" s="42">
        <v>59967</v>
      </c>
      <c r="I43" s="121">
        <v>65000</v>
      </c>
      <c r="J43" s="42">
        <v>65000</v>
      </c>
      <c r="K43" s="42">
        <v>65000</v>
      </c>
      <c r="L43" s="2"/>
      <c r="M43" s="2"/>
      <c r="N43" s="2"/>
    </row>
    <row r="44" spans="1:14" ht="12.6" customHeight="1" x14ac:dyDescent="0.25">
      <c r="A44" s="6"/>
      <c r="B44" s="6">
        <v>312001</v>
      </c>
      <c r="C44" s="6" t="s">
        <v>82</v>
      </c>
      <c r="D44" s="9">
        <v>467</v>
      </c>
      <c r="E44" s="6">
        <v>478</v>
      </c>
      <c r="F44" s="6">
        <v>410</v>
      </c>
      <c r="G44" s="6">
        <v>410</v>
      </c>
      <c r="H44" s="6">
        <v>423</v>
      </c>
      <c r="I44" s="119">
        <v>500</v>
      </c>
      <c r="J44" s="6">
        <v>500</v>
      </c>
      <c r="K44" s="6">
        <v>500</v>
      </c>
      <c r="L44" s="2"/>
      <c r="M44" s="2"/>
      <c r="N44" s="2"/>
    </row>
    <row r="45" spans="1:14" ht="12.6" customHeight="1" x14ac:dyDescent="0.25">
      <c r="A45" s="6"/>
      <c r="B45" s="6">
        <v>312001</v>
      </c>
      <c r="C45" s="6" t="s">
        <v>83</v>
      </c>
      <c r="D45" s="9">
        <v>725</v>
      </c>
      <c r="E45" s="6">
        <v>797</v>
      </c>
      <c r="F45" s="42">
        <v>820</v>
      </c>
      <c r="G45" s="6">
        <v>820</v>
      </c>
      <c r="H45" s="6">
        <v>468</v>
      </c>
      <c r="I45" s="121">
        <v>700</v>
      </c>
      <c r="J45" s="42">
        <v>700</v>
      </c>
      <c r="K45" s="42">
        <v>700</v>
      </c>
    </row>
    <row r="46" spans="1:14" ht="12.6" customHeight="1" x14ac:dyDescent="0.25">
      <c r="A46" s="6"/>
      <c r="B46" s="6">
        <v>312001</v>
      </c>
      <c r="C46" s="6" t="s">
        <v>85</v>
      </c>
      <c r="D46" s="86">
        <v>1221</v>
      </c>
      <c r="E46" s="42">
        <v>1801</v>
      </c>
      <c r="F46" s="42">
        <v>2000</v>
      </c>
      <c r="G46" s="42">
        <v>2000</v>
      </c>
      <c r="H46" s="42">
        <v>1471</v>
      </c>
      <c r="I46" s="121">
        <v>900</v>
      </c>
      <c r="J46" s="42">
        <v>900</v>
      </c>
      <c r="K46" s="42">
        <v>900</v>
      </c>
    </row>
    <row r="47" spans="1:14" ht="12.6" customHeight="1" x14ac:dyDescent="0.25">
      <c r="A47" s="6"/>
      <c r="B47" s="6">
        <v>312001</v>
      </c>
      <c r="C47" s="6" t="s">
        <v>84</v>
      </c>
      <c r="D47" s="6">
        <v>199</v>
      </c>
      <c r="E47" s="6">
        <v>249</v>
      </c>
      <c r="F47" s="9">
        <v>250</v>
      </c>
      <c r="G47" s="6">
        <v>250</v>
      </c>
      <c r="H47" s="6">
        <v>232</v>
      </c>
      <c r="I47" s="119">
        <v>200</v>
      </c>
      <c r="J47" s="6">
        <v>200</v>
      </c>
      <c r="K47" s="6">
        <v>200</v>
      </c>
    </row>
    <row r="48" spans="1:14" ht="12.6" customHeight="1" x14ac:dyDescent="0.25">
      <c r="A48" s="6"/>
      <c r="B48" s="6">
        <v>312001</v>
      </c>
      <c r="C48" s="6" t="s">
        <v>90</v>
      </c>
      <c r="D48" s="42">
        <v>1234</v>
      </c>
      <c r="E48" s="42">
        <v>1248</v>
      </c>
      <c r="F48" s="86">
        <v>1400</v>
      </c>
      <c r="G48" s="42">
        <v>1400</v>
      </c>
      <c r="H48" s="6">
        <v>541</v>
      </c>
      <c r="I48" s="121">
        <v>1200</v>
      </c>
      <c r="J48" s="42">
        <v>1200</v>
      </c>
      <c r="K48" s="42">
        <v>1200</v>
      </c>
    </row>
    <row r="49" spans="1:11" ht="12.6" customHeight="1" x14ac:dyDescent="0.25">
      <c r="A49" s="9"/>
      <c r="B49" s="6">
        <v>312001</v>
      </c>
      <c r="C49" s="6" t="s">
        <v>86</v>
      </c>
      <c r="D49" s="6">
        <v>600</v>
      </c>
      <c r="E49" s="42">
        <v>2347</v>
      </c>
      <c r="F49" s="9">
        <v>0</v>
      </c>
      <c r="G49" s="6">
        <v>0</v>
      </c>
      <c r="H49" s="6">
        <v>0</v>
      </c>
      <c r="I49" s="119">
        <v>500</v>
      </c>
      <c r="J49" s="6">
        <v>500</v>
      </c>
      <c r="K49" s="6">
        <v>500</v>
      </c>
    </row>
    <row r="50" spans="1:11" ht="12.6" customHeight="1" x14ac:dyDescent="0.25">
      <c r="A50" s="9"/>
      <c r="B50" s="6">
        <v>312001</v>
      </c>
      <c r="C50" s="6" t="s">
        <v>88</v>
      </c>
      <c r="D50" s="6">
        <v>3246</v>
      </c>
      <c r="E50" s="42">
        <v>10442</v>
      </c>
      <c r="F50" s="9">
        <v>900</v>
      </c>
      <c r="G50" s="42">
        <v>3271</v>
      </c>
      <c r="H50" s="42">
        <v>3440</v>
      </c>
      <c r="I50" s="121">
        <v>3000</v>
      </c>
      <c r="J50" s="42">
        <v>3000</v>
      </c>
      <c r="K50" s="42">
        <v>3000</v>
      </c>
    </row>
    <row r="51" spans="1:11" ht="12.6" customHeight="1" x14ac:dyDescent="0.25">
      <c r="A51" s="6"/>
      <c r="B51" s="6">
        <v>312001</v>
      </c>
      <c r="C51" s="6" t="s">
        <v>87</v>
      </c>
      <c r="D51" s="6">
        <v>50</v>
      </c>
      <c r="E51" s="6">
        <v>50</v>
      </c>
      <c r="F51" s="9">
        <v>0</v>
      </c>
      <c r="G51" s="6">
        <v>0</v>
      </c>
      <c r="H51" s="6">
        <v>0</v>
      </c>
      <c r="I51" s="119">
        <v>50</v>
      </c>
      <c r="J51" s="6">
        <v>50</v>
      </c>
      <c r="K51" s="6">
        <v>50</v>
      </c>
    </row>
    <row r="52" spans="1:11" ht="12.6" customHeight="1" thickBot="1" x14ac:dyDescent="0.3">
      <c r="A52" s="101" t="s">
        <v>11</v>
      </c>
      <c r="B52" s="102"/>
      <c r="C52" s="103"/>
      <c r="D52" s="104">
        <v>337694</v>
      </c>
      <c r="E52" s="105">
        <v>347681</v>
      </c>
      <c r="F52" s="105">
        <v>322440</v>
      </c>
      <c r="G52" s="105">
        <v>324876</v>
      </c>
      <c r="H52" s="105">
        <v>292598</v>
      </c>
      <c r="I52" s="125">
        <v>368090</v>
      </c>
      <c r="J52" s="105">
        <f>SUM(J36+J32+J25+J20+J14+J10+J7)</f>
        <v>368090</v>
      </c>
      <c r="K52" s="105">
        <f>SUM(K36+K32+K25+K20+K14+K10+K7)</f>
        <v>368090</v>
      </c>
    </row>
    <row r="53" spans="1:11" ht="12.6" customHeight="1" x14ac:dyDescent="0.25">
      <c r="A53" s="112"/>
      <c r="B53" s="112"/>
      <c r="C53" s="112"/>
      <c r="D53" s="28"/>
      <c r="E53" s="55"/>
      <c r="F53" s="55"/>
      <c r="G53" s="55"/>
      <c r="H53" s="100"/>
      <c r="I53" s="126"/>
      <c r="J53" s="55"/>
      <c r="K53" s="55"/>
    </row>
    <row r="54" spans="1:11" ht="12.6" customHeight="1" x14ac:dyDescent="0.25">
      <c r="A54" s="14"/>
      <c r="B54" s="14"/>
      <c r="C54" s="106" t="s">
        <v>221</v>
      </c>
      <c r="D54" s="14"/>
      <c r="E54" s="14"/>
      <c r="F54" s="44"/>
      <c r="G54" s="44"/>
      <c r="H54" s="14"/>
      <c r="I54" s="127"/>
      <c r="J54" s="14"/>
      <c r="K54" s="14"/>
    </row>
    <row r="55" spans="1:11" ht="12.6" customHeight="1" x14ac:dyDescent="0.25">
      <c r="A55" s="106">
        <v>322</v>
      </c>
      <c r="B55" s="14">
        <v>322001</v>
      </c>
      <c r="C55" s="14" t="s">
        <v>222</v>
      </c>
      <c r="D55" s="14">
        <v>0</v>
      </c>
      <c r="E55" s="14">
        <v>0</v>
      </c>
      <c r="F55" s="44">
        <v>0</v>
      </c>
      <c r="G55" s="44">
        <v>9000</v>
      </c>
      <c r="H55" s="14">
        <v>9000</v>
      </c>
      <c r="I55" s="127">
        <v>0</v>
      </c>
      <c r="J55" s="14">
        <v>0</v>
      </c>
      <c r="K55" s="14">
        <v>0</v>
      </c>
    </row>
    <row r="56" spans="1:11" ht="12.6" customHeight="1" x14ac:dyDescent="0.25">
      <c r="A56" s="152" t="s">
        <v>223</v>
      </c>
      <c r="B56" s="158"/>
      <c r="C56" s="159"/>
      <c r="D56" s="106">
        <v>0</v>
      </c>
      <c r="E56" s="106">
        <v>0</v>
      </c>
      <c r="F56" s="45">
        <v>0</v>
      </c>
      <c r="G56" s="45">
        <v>9000</v>
      </c>
      <c r="H56" s="106">
        <v>9000</v>
      </c>
      <c r="I56" s="128">
        <v>0</v>
      </c>
      <c r="J56" s="106">
        <v>0</v>
      </c>
      <c r="K56" s="106">
        <v>0</v>
      </c>
    </row>
    <row r="57" spans="1:11" ht="12.6" customHeight="1" thickBot="1" x14ac:dyDescent="0.3">
      <c r="A57" s="89"/>
      <c r="B57" s="89"/>
      <c r="C57" s="89"/>
      <c r="D57" s="89"/>
      <c r="E57" s="89"/>
      <c r="F57" s="55"/>
      <c r="G57" s="55"/>
      <c r="H57" s="89"/>
      <c r="I57" s="129"/>
      <c r="J57" s="89"/>
      <c r="K57" s="89"/>
    </row>
    <row r="58" spans="1:11" ht="12.6" customHeight="1" thickBot="1" x14ac:dyDescent="0.3">
      <c r="A58" s="160" t="s">
        <v>224</v>
      </c>
      <c r="B58" s="161"/>
      <c r="C58" s="162"/>
      <c r="D58" s="113">
        <f>D52+D56</f>
        <v>337694</v>
      </c>
      <c r="E58" s="113">
        <f t="shared" ref="E58:K58" si="6">E52+E56</f>
        <v>347681</v>
      </c>
      <c r="F58" s="113">
        <f t="shared" si="6"/>
        <v>322440</v>
      </c>
      <c r="G58" s="113">
        <f t="shared" si="6"/>
        <v>333876</v>
      </c>
      <c r="H58" s="113">
        <f t="shared" si="6"/>
        <v>301598</v>
      </c>
      <c r="I58" s="130">
        <f t="shared" si="6"/>
        <v>368090</v>
      </c>
      <c r="J58" s="113">
        <f t="shared" si="6"/>
        <v>368090</v>
      </c>
      <c r="K58" s="113">
        <f t="shared" si="6"/>
        <v>368090</v>
      </c>
    </row>
    <row r="59" spans="1:11" ht="12.6" customHeight="1" x14ac:dyDescent="0.25">
      <c r="A59" s="15"/>
      <c r="B59" s="15"/>
      <c r="C59" s="56"/>
      <c r="D59" s="56"/>
      <c r="E59" s="15"/>
      <c r="F59" s="15"/>
      <c r="G59" s="15"/>
      <c r="H59" s="15"/>
      <c r="I59" s="131"/>
      <c r="J59" s="15"/>
      <c r="K59" s="15"/>
    </row>
    <row r="60" spans="1:11" ht="12.6" customHeight="1" x14ac:dyDescent="0.25">
      <c r="A60" s="98"/>
      <c r="B60" s="108">
        <v>453</v>
      </c>
      <c r="C60" s="14" t="s">
        <v>225</v>
      </c>
      <c r="D60" s="14">
        <v>0</v>
      </c>
      <c r="E60" s="14">
        <v>0</v>
      </c>
      <c r="F60" s="14">
        <v>0</v>
      </c>
      <c r="G60" s="44">
        <v>0</v>
      </c>
      <c r="H60" s="44">
        <v>0</v>
      </c>
      <c r="I60" s="132">
        <v>4000</v>
      </c>
      <c r="J60" s="14">
        <v>0</v>
      </c>
      <c r="K60" s="14">
        <v>0</v>
      </c>
    </row>
    <row r="61" spans="1:11" ht="12.6" customHeight="1" x14ac:dyDescent="0.25">
      <c r="A61" s="14"/>
      <c r="B61" s="109">
        <v>454001</v>
      </c>
      <c r="C61" s="14" t="s">
        <v>91</v>
      </c>
      <c r="D61" s="44">
        <v>3720</v>
      </c>
      <c r="E61" s="44">
        <v>7000</v>
      </c>
      <c r="F61" s="44">
        <v>10000</v>
      </c>
      <c r="G61" s="44">
        <v>10000</v>
      </c>
      <c r="H61" s="44">
        <v>1200</v>
      </c>
      <c r="I61" s="132">
        <v>40000</v>
      </c>
      <c r="J61" s="44">
        <v>0</v>
      </c>
      <c r="K61" s="44">
        <v>0</v>
      </c>
    </row>
    <row r="62" spans="1:11" ht="12.6" customHeight="1" x14ac:dyDescent="0.25">
      <c r="A62" s="151" t="s">
        <v>92</v>
      </c>
      <c r="B62" s="151"/>
      <c r="C62" s="152"/>
      <c r="D62" s="97">
        <v>3720</v>
      </c>
      <c r="E62" s="45">
        <v>7000</v>
      </c>
      <c r="F62" s="45">
        <v>10000</v>
      </c>
      <c r="G62" s="45">
        <v>10000</v>
      </c>
      <c r="H62" s="45">
        <v>1200</v>
      </c>
      <c r="I62" s="133">
        <v>44000</v>
      </c>
      <c r="J62" s="45">
        <v>0</v>
      </c>
      <c r="K62" s="45">
        <v>0</v>
      </c>
    </row>
    <row r="63" spans="1:11" ht="12.6" customHeight="1" x14ac:dyDescent="0.25">
      <c r="A63" s="56"/>
      <c r="B63" s="99"/>
      <c r="C63" s="56"/>
      <c r="D63" s="56"/>
      <c r="E63" s="56"/>
      <c r="F63" s="56"/>
      <c r="G63" s="100"/>
      <c r="H63" s="56"/>
      <c r="I63" s="100"/>
      <c r="J63" s="56"/>
      <c r="K63" s="56"/>
    </row>
    <row r="64" spans="1:11" ht="12.6" customHeight="1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87"/>
    </row>
    <row r="65" spans="1:11" ht="12.6" customHeight="1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87"/>
    </row>
    <row r="66" spans="1:11" ht="12.6" customHeight="1" x14ac:dyDescent="0.25">
      <c r="A66" s="15"/>
      <c r="B66" s="15"/>
      <c r="C66" s="56"/>
      <c r="D66" s="56"/>
      <c r="E66" s="56"/>
      <c r="F66" s="15"/>
      <c r="G66" s="15"/>
      <c r="H66" s="15"/>
      <c r="I66" s="15"/>
      <c r="J66" s="15"/>
    </row>
    <row r="67" spans="1:11" ht="12.6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1" ht="12.6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1" ht="12.6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1" ht="12.6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1" ht="12.6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1" ht="12.6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1" ht="12.6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1" ht="12.6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1" ht="12.6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1" ht="12.6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1" ht="12.6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1" ht="12.6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1" ht="12.6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1" ht="12.6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2.6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2.6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2.6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2.6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2.6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2.6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2.6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6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2.6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2.6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.6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.6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2.6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2.6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2.6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1:10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1:10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1:10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0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1:10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1:10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1:10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0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1:10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1:10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1:10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1:10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1:10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1:10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1:10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1:10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1:10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1:10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1:10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10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1:10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1:10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1:10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1:10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1:10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1:10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1:10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1:10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1:10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1:10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1:10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1:10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1:10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1:10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1:10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1:10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1:10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1:10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1:10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1:10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1:10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1:10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1:10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1:10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1:10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1:10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1:10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1:10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1:10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1:10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1:10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1:10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1:10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1:10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1:10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1:10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1:10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1:10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1:10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1:10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1:10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1:10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1:10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1:10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1:10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1:10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1:10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1:10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1:10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1:10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1:10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1:10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1:10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1:10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1:10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1:10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1:10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1:10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1:10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1:10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1:10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1:10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1:10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1:10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1:10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1:10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1:10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1:10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1:10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1:10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1:10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1:10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1:10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1:10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1:10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1:10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1:10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1:10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1:10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1:10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1:10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1:10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1:10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1:10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1:10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1:10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1:10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1:10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1:10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1:10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1:10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1:10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1:10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1:10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1:10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1:10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1:10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1:10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1:10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1:10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1:10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1:10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1:10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1:10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1:10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1:10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1:10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1:10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1:10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1:10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1:10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1:10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1:10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1:10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1:10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1:10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1:10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1:10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1:10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1:10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1:10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1:10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1:10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1:10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1:10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1:10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1:10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1:10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1:10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1:10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1:10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1:10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1:10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1:10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1:10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1:10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1:10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1:10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1:10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1:10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1:10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1:10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1:10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1:10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1:10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1:10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1:10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1:10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1:10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1:10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</row>
  </sheetData>
  <mergeCells count="7">
    <mergeCell ref="A62:C62"/>
    <mergeCell ref="F3:K3"/>
    <mergeCell ref="F4:H4"/>
    <mergeCell ref="A1:L1"/>
    <mergeCell ref="A2:L2"/>
    <mergeCell ref="A56:C56"/>
    <mergeCell ref="A58:C58"/>
  </mergeCells>
  <pageMargins left="0" right="0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4"/>
  <sheetViews>
    <sheetView tabSelected="1" topLeftCell="A258" zoomScale="93" zoomScaleNormal="93" workbookViewId="0">
      <selection activeCell="A304" sqref="A304:E304"/>
    </sheetView>
  </sheetViews>
  <sheetFormatPr defaultRowHeight="15" x14ac:dyDescent="0.25"/>
  <cols>
    <col min="1" max="1" width="2.7109375" customWidth="1"/>
    <col min="2" max="2" width="3" customWidth="1"/>
    <col min="3" max="3" width="3.28515625" customWidth="1"/>
    <col min="4" max="4" width="5.42578125" customWidth="1"/>
    <col min="5" max="5" width="29.7109375" customWidth="1"/>
    <col min="6" max="6" width="7.5703125" customWidth="1"/>
    <col min="7" max="7" width="7" customWidth="1"/>
    <col min="8" max="8" width="6.28515625" customWidth="1"/>
    <col min="9" max="9" width="7" customWidth="1"/>
    <col min="10" max="10" width="7.42578125" customWidth="1"/>
    <col min="11" max="11" width="6.5703125" customWidth="1"/>
    <col min="12" max="12" width="6.28515625" customWidth="1"/>
    <col min="13" max="13" width="7.5703125" customWidth="1"/>
  </cols>
  <sheetData>
    <row r="1" spans="1:13" x14ac:dyDescent="0.25">
      <c r="A1" s="157" t="s">
        <v>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3" x14ac:dyDescent="0.25">
      <c r="A2" s="157" t="s">
        <v>20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3" x14ac:dyDescent="0.25">
      <c r="A3" s="19" t="s">
        <v>12</v>
      </c>
      <c r="B3" s="19" t="s">
        <v>14</v>
      </c>
      <c r="C3" s="21" t="s">
        <v>16</v>
      </c>
      <c r="D3" s="19" t="s">
        <v>18</v>
      </c>
      <c r="E3" s="5"/>
      <c r="F3" s="83"/>
      <c r="G3" s="167" t="s">
        <v>5</v>
      </c>
      <c r="H3" s="168"/>
      <c r="I3" s="168"/>
      <c r="J3" s="168"/>
      <c r="K3" s="168"/>
      <c r="L3" s="168"/>
      <c r="M3" s="22"/>
    </row>
    <row r="4" spans="1:13" x14ac:dyDescent="0.25">
      <c r="A4" s="20" t="s">
        <v>13</v>
      </c>
      <c r="B4" s="20" t="s">
        <v>15</v>
      </c>
      <c r="C4" s="20" t="s">
        <v>17</v>
      </c>
      <c r="D4" s="20" t="s">
        <v>3</v>
      </c>
      <c r="E4" s="11" t="s">
        <v>4</v>
      </c>
      <c r="F4" s="11">
        <v>2013</v>
      </c>
      <c r="G4" s="14">
        <v>2014</v>
      </c>
      <c r="H4" s="156">
        <v>2015</v>
      </c>
      <c r="I4" s="156"/>
      <c r="J4" s="156"/>
      <c r="K4" s="16">
        <v>2016</v>
      </c>
      <c r="L4" s="16">
        <v>2017</v>
      </c>
      <c r="M4" s="16">
        <v>2018</v>
      </c>
    </row>
    <row r="5" spans="1:13" ht="11.1" customHeight="1" x14ac:dyDescent="0.25">
      <c r="A5" s="58"/>
      <c r="B5" s="58"/>
      <c r="C5" s="19"/>
      <c r="D5" s="19"/>
      <c r="E5" s="19"/>
      <c r="F5" s="26"/>
      <c r="G5" s="26"/>
      <c r="H5" s="19"/>
      <c r="I5" s="19"/>
      <c r="J5" s="19"/>
      <c r="K5" s="19"/>
      <c r="L5" s="19"/>
      <c r="M5" s="23"/>
    </row>
    <row r="6" spans="1:13" ht="12.75" customHeight="1" x14ac:dyDescent="0.25">
      <c r="A6" s="59"/>
      <c r="B6" s="59"/>
      <c r="C6" s="6"/>
      <c r="D6" s="29"/>
      <c r="E6" s="6"/>
      <c r="F6" s="93">
        <v>42369</v>
      </c>
      <c r="G6" s="27">
        <v>42369</v>
      </c>
      <c r="H6" s="20" t="s">
        <v>6</v>
      </c>
      <c r="I6" s="20" t="s">
        <v>22</v>
      </c>
      <c r="J6" s="20" t="s">
        <v>21</v>
      </c>
      <c r="K6" s="134" t="s">
        <v>9</v>
      </c>
      <c r="L6" s="7" t="s">
        <v>9</v>
      </c>
      <c r="M6" s="24" t="s">
        <v>9</v>
      </c>
    </row>
    <row r="7" spans="1:13" ht="12.75" customHeight="1" x14ac:dyDescent="0.25">
      <c r="A7" s="59" t="s">
        <v>197</v>
      </c>
      <c r="B7" s="59"/>
      <c r="C7" s="6"/>
      <c r="D7" s="29"/>
      <c r="E7" s="25" t="s">
        <v>23</v>
      </c>
      <c r="F7" s="51">
        <f>SUM(F8+F12+F21+F35+F38+F47+F49+F52)</f>
        <v>97257</v>
      </c>
      <c r="G7" s="43">
        <f t="shared" ref="G7:M7" si="0">SUM(G8+G12+G21+G32+G35+G38+G47+G49+G52)</f>
        <v>113086</v>
      </c>
      <c r="H7" s="43">
        <f t="shared" si="0"/>
        <v>111284</v>
      </c>
      <c r="I7" s="43">
        <f t="shared" si="0"/>
        <v>110819</v>
      </c>
      <c r="J7" s="43">
        <f t="shared" si="0"/>
        <v>75750</v>
      </c>
      <c r="K7" s="135">
        <f t="shared" si="0"/>
        <v>128360</v>
      </c>
      <c r="L7" s="48">
        <f t="shared" si="0"/>
        <v>126360</v>
      </c>
      <c r="M7" s="48">
        <f t="shared" si="0"/>
        <v>127360</v>
      </c>
    </row>
    <row r="8" spans="1:13" ht="12.75" customHeight="1" x14ac:dyDescent="0.25">
      <c r="A8" s="59" t="s">
        <v>198</v>
      </c>
      <c r="B8" s="59">
        <v>1</v>
      </c>
      <c r="C8" s="6">
        <v>1</v>
      </c>
      <c r="D8" s="29"/>
      <c r="E8" s="25" t="s">
        <v>93</v>
      </c>
      <c r="F8" s="51">
        <f>SUM(F9:F11)</f>
        <v>68566</v>
      </c>
      <c r="G8" s="51">
        <f t="shared" ref="G8:M8" si="1">SUM(G9:G11)</f>
        <v>71753</v>
      </c>
      <c r="H8" s="51">
        <f t="shared" si="1"/>
        <v>66089</v>
      </c>
      <c r="I8" s="51">
        <f t="shared" si="1"/>
        <v>67089</v>
      </c>
      <c r="J8" s="51">
        <f t="shared" si="1"/>
        <v>50186</v>
      </c>
      <c r="K8" s="136">
        <f t="shared" si="1"/>
        <v>85110</v>
      </c>
      <c r="L8" s="47">
        <f t="shared" si="1"/>
        <v>85110</v>
      </c>
      <c r="M8" s="47">
        <f t="shared" si="1"/>
        <v>85110</v>
      </c>
    </row>
    <row r="9" spans="1:13" ht="12.75" customHeight="1" x14ac:dyDescent="0.25">
      <c r="A9" s="59"/>
      <c r="B9" s="59"/>
      <c r="C9" s="6">
        <v>610</v>
      </c>
      <c r="D9" s="29"/>
      <c r="E9" s="6" t="s">
        <v>94</v>
      </c>
      <c r="F9" s="42">
        <v>48644</v>
      </c>
      <c r="G9" s="42">
        <v>53185</v>
      </c>
      <c r="H9" s="42">
        <v>48590</v>
      </c>
      <c r="I9" s="42">
        <v>48590</v>
      </c>
      <c r="J9" s="42">
        <v>36875</v>
      </c>
      <c r="K9" s="137">
        <v>65050</v>
      </c>
      <c r="L9" s="46">
        <v>65050</v>
      </c>
      <c r="M9" s="46">
        <v>65050</v>
      </c>
    </row>
    <row r="10" spans="1:13" ht="12.75" customHeight="1" x14ac:dyDescent="0.25">
      <c r="A10" s="59"/>
      <c r="B10" s="59"/>
      <c r="C10" s="6">
        <v>620</v>
      </c>
      <c r="D10" s="29"/>
      <c r="E10" s="6" t="s">
        <v>95</v>
      </c>
      <c r="F10" s="42">
        <v>19808</v>
      </c>
      <c r="G10" s="42">
        <v>18428</v>
      </c>
      <c r="H10" s="42">
        <v>17499</v>
      </c>
      <c r="I10" s="42">
        <v>18499</v>
      </c>
      <c r="J10" s="42">
        <v>13224</v>
      </c>
      <c r="K10" s="137">
        <v>19910</v>
      </c>
      <c r="L10" s="46">
        <v>19910</v>
      </c>
      <c r="M10" s="46">
        <v>19910</v>
      </c>
    </row>
    <row r="11" spans="1:13" ht="12.75" customHeight="1" x14ac:dyDescent="0.25">
      <c r="A11" s="59"/>
      <c r="B11" s="59"/>
      <c r="C11" s="6">
        <v>631</v>
      </c>
      <c r="D11" s="29"/>
      <c r="E11" s="6" t="s">
        <v>96</v>
      </c>
      <c r="F11" s="6">
        <v>114</v>
      </c>
      <c r="G11" s="6">
        <v>140</v>
      </c>
      <c r="H11" s="6">
        <v>0</v>
      </c>
      <c r="I11" s="6">
        <v>0</v>
      </c>
      <c r="J11" s="6">
        <v>87</v>
      </c>
      <c r="K11" s="138">
        <v>150</v>
      </c>
      <c r="L11" s="29">
        <v>150</v>
      </c>
      <c r="M11" s="29">
        <v>150</v>
      </c>
    </row>
    <row r="12" spans="1:13" ht="12.75" customHeight="1" x14ac:dyDescent="0.25">
      <c r="A12" s="59"/>
      <c r="B12" s="59"/>
      <c r="C12" s="6">
        <v>632</v>
      </c>
      <c r="D12" s="29"/>
      <c r="E12" s="25" t="s">
        <v>97</v>
      </c>
      <c r="F12" s="51">
        <f>SUM(F13:F20)</f>
        <v>5645</v>
      </c>
      <c r="G12" s="51">
        <f t="shared" ref="G12:M12" si="2">SUM(G13:G20)</f>
        <v>6718</v>
      </c>
      <c r="H12" s="51">
        <f t="shared" si="2"/>
        <v>7220</v>
      </c>
      <c r="I12" s="51">
        <f t="shared" si="2"/>
        <v>7220</v>
      </c>
      <c r="J12" s="25">
        <f t="shared" si="2"/>
        <v>3586</v>
      </c>
      <c r="K12" s="136">
        <f t="shared" si="2"/>
        <v>8200</v>
      </c>
      <c r="L12" s="47">
        <f t="shared" si="2"/>
        <v>8200</v>
      </c>
      <c r="M12" s="47">
        <f t="shared" si="2"/>
        <v>8200</v>
      </c>
    </row>
    <row r="13" spans="1:13" ht="12.75" customHeight="1" x14ac:dyDescent="0.25">
      <c r="A13" s="59"/>
      <c r="B13" s="59"/>
      <c r="C13" s="6"/>
      <c r="D13" s="29">
        <v>632001</v>
      </c>
      <c r="E13" s="6" t="s">
        <v>98</v>
      </c>
      <c r="F13" s="42">
        <v>1125</v>
      </c>
      <c r="G13" s="42">
        <v>1320</v>
      </c>
      <c r="H13" s="42">
        <v>1275</v>
      </c>
      <c r="I13" s="42">
        <v>1275</v>
      </c>
      <c r="J13" s="6">
        <v>962</v>
      </c>
      <c r="K13" s="137">
        <v>1200</v>
      </c>
      <c r="L13" s="46">
        <v>1200</v>
      </c>
      <c r="M13" s="46">
        <v>1200</v>
      </c>
    </row>
    <row r="14" spans="1:13" ht="12.75" customHeight="1" x14ac:dyDescent="0.25">
      <c r="A14" s="59"/>
      <c r="B14" s="59"/>
      <c r="C14" s="6"/>
      <c r="D14" s="29">
        <v>632001</v>
      </c>
      <c r="E14" s="6" t="s">
        <v>99</v>
      </c>
      <c r="F14" s="42">
        <v>905</v>
      </c>
      <c r="G14" s="42">
        <v>1215</v>
      </c>
      <c r="H14" s="42">
        <v>1000</v>
      </c>
      <c r="I14" s="42">
        <v>1000</v>
      </c>
      <c r="J14" s="6">
        <v>915</v>
      </c>
      <c r="K14" s="137">
        <v>1000</v>
      </c>
      <c r="L14" s="46">
        <v>1000</v>
      </c>
      <c r="M14" s="46">
        <v>1000</v>
      </c>
    </row>
    <row r="15" spans="1:13" ht="12.75" customHeight="1" x14ac:dyDescent="0.25">
      <c r="A15" s="59"/>
      <c r="B15" s="59"/>
      <c r="C15" s="6"/>
      <c r="D15" s="29">
        <v>632001</v>
      </c>
      <c r="E15" s="6" t="s">
        <v>100</v>
      </c>
      <c r="F15" s="42">
        <v>1679</v>
      </c>
      <c r="G15" s="42">
        <v>2050</v>
      </c>
      <c r="H15" s="42">
        <v>1725</v>
      </c>
      <c r="I15" s="42">
        <v>1725</v>
      </c>
      <c r="J15" s="6">
        <v>0</v>
      </c>
      <c r="K15" s="137">
        <v>3000</v>
      </c>
      <c r="L15" s="46">
        <v>3000</v>
      </c>
      <c r="M15" s="46">
        <v>3000</v>
      </c>
    </row>
    <row r="16" spans="1:13" ht="12.75" customHeight="1" x14ac:dyDescent="0.25">
      <c r="A16" s="59"/>
      <c r="B16" s="59"/>
      <c r="C16" s="6"/>
      <c r="D16" s="29">
        <v>632002</v>
      </c>
      <c r="E16" s="6" t="s">
        <v>101</v>
      </c>
      <c r="F16" s="6">
        <v>65</v>
      </c>
      <c r="G16" s="6">
        <v>92</v>
      </c>
      <c r="H16" s="6">
        <v>100</v>
      </c>
      <c r="I16" s="6">
        <v>100</v>
      </c>
      <c r="J16" s="6">
        <v>0</v>
      </c>
      <c r="K16" s="138">
        <v>100</v>
      </c>
      <c r="L16" s="29">
        <v>100</v>
      </c>
      <c r="M16" s="29">
        <v>100</v>
      </c>
    </row>
    <row r="17" spans="1:13" ht="12.75" customHeight="1" x14ac:dyDescent="0.25">
      <c r="A17" s="59"/>
      <c r="B17" s="59"/>
      <c r="C17" s="6"/>
      <c r="D17" s="29">
        <v>632003</v>
      </c>
      <c r="E17" s="6" t="s">
        <v>102</v>
      </c>
      <c r="F17" s="42">
        <v>1420</v>
      </c>
      <c r="G17" s="42">
        <v>1495</v>
      </c>
      <c r="H17" s="42">
        <v>1600</v>
      </c>
      <c r="I17" s="42">
        <v>1600</v>
      </c>
      <c r="J17" s="42">
        <v>1276</v>
      </c>
      <c r="K17" s="137">
        <v>1300</v>
      </c>
      <c r="L17" s="46">
        <v>1300</v>
      </c>
      <c r="M17" s="46">
        <v>1300</v>
      </c>
    </row>
    <row r="18" spans="1:13" ht="12.75" customHeight="1" x14ac:dyDescent="0.25">
      <c r="A18" s="59"/>
      <c r="B18" s="59"/>
      <c r="C18" s="6"/>
      <c r="D18" s="29">
        <v>632003</v>
      </c>
      <c r="E18" s="6" t="s">
        <v>105</v>
      </c>
      <c r="F18" s="6">
        <v>326</v>
      </c>
      <c r="G18" s="6">
        <v>286</v>
      </c>
      <c r="H18" s="6">
        <v>400</v>
      </c>
      <c r="I18" s="6">
        <v>400</v>
      </c>
      <c r="J18" s="6">
        <v>223</v>
      </c>
      <c r="K18" s="137">
        <v>400</v>
      </c>
      <c r="L18" s="46">
        <v>400</v>
      </c>
      <c r="M18" s="46">
        <v>400</v>
      </c>
    </row>
    <row r="19" spans="1:13" ht="12.75" customHeight="1" x14ac:dyDescent="0.25">
      <c r="A19" s="59"/>
      <c r="B19" s="59"/>
      <c r="C19" s="6"/>
      <c r="D19" s="29">
        <v>632003</v>
      </c>
      <c r="E19" s="6" t="s">
        <v>103</v>
      </c>
      <c r="F19" s="6">
        <v>0</v>
      </c>
      <c r="G19" s="6">
        <v>95</v>
      </c>
      <c r="H19" s="42">
        <v>320</v>
      </c>
      <c r="I19" s="6">
        <v>320</v>
      </c>
      <c r="J19" s="6">
        <v>85</v>
      </c>
      <c r="K19" s="138">
        <v>300</v>
      </c>
      <c r="L19" s="29">
        <v>300</v>
      </c>
      <c r="M19" s="29">
        <v>300</v>
      </c>
    </row>
    <row r="20" spans="1:13" ht="12.75" customHeight="1" x14ac:dyDescent="0.25">
      <c r="A20" s="59"/>
      <c r="B20" s="59"/>
      <c r="C20" s="6"/>
      <c r="D20" s="29">
        <v>632003</v>
      </c>
      <c r="E20" s="6" t="s">
        <v>104</v>
      </c>
      <c r="F20" s="6">
        <v>125</v>
      </c>
      <c r="G20" s="6">
        <v>165</v>
      </c>
      <c r="H20" s="6">
        <v>800</v>
      </c>
      <c r="I20" s="6">
        <v>800</v>
      </c>
      <c r="J20" s="6">
        <v>125</v>
      </c>
      <c r="K20" s="138">
        <v>900</v>
      </c>
      <c r="L20" s="29">
        <v>900</v>
      </c>
      <c r="M20" s="29">
        <v>900</v>
      </c>
    </row>
    <row r="21" spans="1:13" ht="12.75" customHeight="1" x14ac:dyDescent="0.25">
      <c r="A21" s="59"/>
      <c r="B21" s="59"/>
      <c r="C21" s="6">
        <v>633</v>
      </c>
      <c r="D21" s="29"/>
      <c r="E21" s="25" t="s">
        <v>106</v>
      </c>
      <c r="F21" s="25">
        <f>SUM(F22:F31)</f>
        <v>6142</v>
      </c>
      <c r="G21" s="25">
        <f t="shared" ref="G21:M21" si="3">SUM(G22:G31)</f>
        <v>13222</v>
      </c>
      <c r="H21" s="25">
        <f t="shared" si="3"/>
        <v>11220</v>
      </c>
      <c r="I21" s="25">
        <f t="shared" si="3"/>
        <v>11110</v>
      </c>
      <c r="J21" s="25">
        <f t="shared" si="3"/>
        <v>6023</v>
      </c>
      <c r="K21" s="139">
        <f t="shared" si="3"/>
        <v>10600</v>
      </c>
      <c r="L21" s="30">
        <f t="shared" si="3"/>
        <v>10600</v>
      </c>
      <c r="M21" s="30">
        <f t="shared" si="3"/>
        <v>10600</v>
      </c>
    </row>
    <row r="22" spans="1:13" ht="12.75" customHeight="1" x14ac:dyDescent="0.25">
      <c r="A22" s="59"/>
      <c r="B22" s="59"/>
      <c r="C22" s="6"/>
      <c r="D22" s="29">
        <v>633001</v>
      </c>
      <c r="E22" s="6" t="s">
        <v>107</v>
      </c>
      <c r="F22" s="6">
        <v>0</v>
      </c>
      <c r="G22" s="6">
        <v>325</v>
      </c>
      <c r="H22" s="6">
        <v>500</v>
      </c>
      <c r="I22" s="6">
        <v>500</v>
      </c>
      <c r="J22" s="6">
        <v>0</v>
      </c>
      <c r="K22" s="138">
        <v>300</v>
      </c>
      <c r="L22" s="29">
        <v>300</v>
      </c>
      <c r="M22" s="29">
        <v>300</v>
      </c>
    </row>
    <row r="23" spans="1:13" ht="12.75" customHeight="1" x14ac:dyDescent="0.25">
      <c r="A23" s="59"/>
      <c r="B23" s="59"/>
      <c r="C23" s="6"/>
      <c r="D23" s="29">
        <v>633002</v>
      </c>
      <c r="E23" s="6" t="s">
        <v>108</v>
      </c>
      <c r="F23" s="6">
        <v>107</v>
      </c>
      <c r="G23" s="42">
        <v>1874</v>
      </c>
      <c r="H23" s="6">
        <v>500</v>
      </c>
      <c r="I23" s="42">
        <v>1000</v>
      </c>
      <c r="J23" s="6">
        <v>0</v>
      </c>
      <c r="K23" s="138">
        <v>500</v>
      </c>
      <c r="L23" s="29">
        <v>500</v>
      </c>
      <c r="M23" s="29">
        <v>500</v>
      </c>
    </row>
    <row r="24" spans="1:13" ht="12.75" customHeight="1" x14ac:dyDescent="0.25">
      <c r="A24" s="59"/>
      <c r="B24" s="59"/>
      <c r="C24" s="6"/>
      <c r="D24" s="29">
        <v>633004</v>
      </c>
      <c r="E24" s="6" t="s">
        <v>109</v>
      </c>
      <c r="F24" s="42">
        <v>870</v>
      </c>
      <c r="G24" s="42">
        <v>1628</v>
      </c>
      <c r="H24" s="42">
        <v>1000</v>
      </c>
      <c r="I24" s="6">
        <v>1500</v>
      </c>
      <c r="J24" s="50">
        <v>1393</v>
      </c>
      <c r="K24" s="137">
        <v>1200</v>
      </c>
      <c r="L24" s="46">
        <v>1200</v>
      </c>
      <c r="M24" s="46">
        <v>1200</v>
      </c>
    </row>
    <row r="25" spans="1:13" ht="12.75" customHeight="1" x14ac:dyDescent="0.25">
      <c r="A25" s="59"/>
      <c r="B25" s="59"/>
      <c r="C25" s="6"/>
      <c r="D25" s="29">
        <v>633005</v>
      </c>
      <c r="E25" s="6" t="s">
        <v>110</v>
      </c>
      <c r="F25" s="42">
        <v>1128</v>
      </c>
      <c r="G25" s="6">
        <v>0</v>
      </c>
      <c r="H25" s="6">
        <v>0</v>
      </c>
      <c r="I25" s="6">
        <v>300</v>
      </c>
      <c r="J25" s="6">
        <v>276</v>
      </c>
      <c r="K25" s="138">
        <v>300</v>
      </c>
      <c r="L25" s="29">
        <v>300</v>
      </c>
      <c r="M25" s="29">
        <v>300</v>
      </c>
    </row>
    <row r="26" spans="1:13" ht="12.75" customHeight="1" x14ac:dyDescent="0.25">
      <c r="A26" s="59"/>
      <c r="B26" s="59"/>
      <c r="C26" s="6"/>
      <c r="D26" s="29">
        <v>633006</v>
      </c>
      <c r="E26" s="6" t="s">
        <v>111</v>
      </c>
      <c r="F26" s="42">
        <v>2042</v>
      </c>
      <c r="G26" s="42">
        <v>5747</v>
      </c>
      <c r="H26" s="42">
        <v>4000</v>
      </c>
      <c r="I26" s="42">
        <v>4000</v>
      </c>
      <c r="J26" s="42">
        <v>3071</v>
      </c>
      <c r="K26" s="137">
        <v>6050</v>
      </c>
      <c r="L26" s="46">
        <v>6050</v>
      </c>
      <c r="M26" s="46">
        <v>6050</v>
      </c>
    </row>
    <row r="27" spans="1:13" ht="12.75" customHeight="1" x14ac:dyDescent="0.25">
      <c r="A27" s="59"/>
      <c r="B27" s="59"/>
      <c r="C27" s="6"/>
      <c r="D27" s="29">
        <v>633006</v>
      </c>
      <c r="E27" s="6" t="s">
        <v>112</v>
      </c>
      <c r="F27" s="6">
        <v>230</v>
      </c>
      <c r="G27" s="6">
        <v>0</v>
      </c>
      <c r="H27" s="6">
        <v>0</v>
      </c>
      <c r="I27" s="6">
        <v>90</v>
      </c>
      <c r="J27" s="6">
        <v>0</v>
      </c>
      <c r="K27" s="138">
        <v>50</v>
      </c>
      <c r="L27" s="29">
        <v>50</v>
      </c>
      <c r="M27" s="29">
        <v>50</v>
      </c>
    </row>
    <row r="28" spans="1:13" ht="12.75" customHeight="1" x14ac:dyDescent="0.25">
      <c r="A28" s="59"/>
      <c r="B28" s="59"/>
      <c r="C28" s="6"/>
      <c r="D28" s="29">
        <v>633009</v>
      </c>
      <c r="E28" s="6" t="s">
        <v>113</v>
      </c>
      <c r="F28" s="6">
        <v>332</v>
      </c>
      <c r="G28" s="6">
        <v>235</v>
      </c>
      <c r="H28" s="42">
        <v>2000</v>
      </c>
      <c r="I28" s="6">
        <v>500</v>
      </c>
      <c r="J28" s="6">
        <v>144</v>
      </c>
      <c r="K28" s="138">
        <v>500</v>
      </c>
      <c r="L28" s="29">
        <v>500</v>
      </c>
      <c r="M28" s="29">
        <v>500</v>
      </c>
    </row>
    <row r="29" spans="1:13" ht="12.75" customHeight="1" x14ac:dyDescent="0.25">
      <c r="A29" s="59"/>
      <c r="B29" s="59"/>
      <c r="C29" s="6"/>
      <c r="D29" s="29">
        <v>633015</v>
      </c>
      <c r="E29" s="6" t="s">
        <v>114</v>
      </c>
      <c r="F29" s="6">
        <v>296</v>
      </c>
      <c r="G29" s="6">
        <v>362</v>
      </c>
      <c r="H29" s="6">
        <v>400</v>
      </c>
      <c r="I29" s="6">
        <v>400</v>
      </c>
      <c r="J29" s="6">
        <v>282</v>
      </c>
      <c r="K29" s="138">
        <v>400</v>
      </c>
      <c r="L29" s="29">
        <v>400</v>
      </c>
      <c r="M29" s="29">
        <v>400</v>
      </c>
    </row>
    <row r="30" spans="1:13" ht="12.75" customHeight="1" x14ac:dyDescent="0.25">
      <c r="A30" s="59"/>
      <c r="B30" s="59"/>
      <c r="C30" s="6"/>
      <c r="D30" s="29">
        <v>633016</v>
      </c>
      <c r="E30" s="6" t="s">
        <v>115</v>
      </c>
      <c r="F30" s="6">
        <v>824</v>
      </c>
      <c r="G30" s="42">
        <v>1207</v>
      </c>
      <c r="H30" s="42">
        <v>1820</v>
      </c>
      <c r="I30" s="42">
        <v>1820</v>
      </c>
      <c r="J30" s="6">
        <v>538</v>
      </c>
      <c r="K30" s="137">
        <v>1000</v>
      </c>
      <c r="L30" s="46">
        <v>1000</v>
      </c>
      <c r="M30" s="46">
        <v>1000</v>
      </c>
    </row>
    <row r="31" spans="1:13" ht="12.75" customHeight="1" x14ac:dyDescent="0.25">
      <c r="A31" s="59"/>
      <c r="B31" s="59"/>
      <c r="C31" s="6"/>
      <c r="D31" s="29">
        <v>633018</v>
      </c>
      <c r="E31" s="6" t="s">
        <v>116</v>
      </c>
      <c r="F31" s="6">
        <v>313</v>
      </c>
      <c r="G31" s="42">
        <v>1844</v>
      </c>
      <c r="H31" s="42">
        <v>1000</v>
      </c>
      <c r="I31" s="42">
        <v>1000</v>
      </c>
      <c r="J31" s="6">
        <v>319</v>
      </c>
      <c r="K31" s="138">
        <v>300</v>
      </c>
      <c r="L31" s="29">
        <v>300</v>
      </c>
      <c r="M31" s="29">
        <v>300</v>
      </c>
    </row>
    <row r="32" spans="1:13" ht="12.75" customHeight="1" x14ac:dyDescent="0.25">
      <c r="A32" s="59"/>
      <c r="B32" s="59"/>
      <c r="C32" s="6">
        <v>634</v>
      </c>
      <c r="D32" s="29"/>
      <c r="E32" s="25" t="s">
        <v>117</v>
      </c>
      <c r="F32" s="25">
        <f>SUM(F33:F34)</f>
        <v>775</v>
      </c>
      <c r="G32" s="25">
        <f t="shared" ref="G32:M32" si="4">SUM(G33:G34)</f>
        <v>1419</v>
      </c>
      <c r="H32" s="25">
        <f t="shared" si="4"/>
        <v>1200</v>
      </c>
      <c r="I32" s="25">
        <f t="shared" si="4"/>
        <v>1200</v>
      </c>
      <c r="J32" s="25">
        <f t="shared" si="4"/>
        <v>959</v>
      </c>
      <c r="K32" s="139">
        <f t="shared" si="4"/>
        <v>1200</v>
      </c>
      <c r="L32" s="30">
        <f t="shared" si="4"/>
        <v>1200</v>
      </c>
      <c r="M32" s="30">
        <f t="shared" si="4"/>
        <v>1200</v>
      </c>
    </row>
    <row r="33" spans="1:13" ht="12.75" customHeight="1" x14ac:dyDescent="0.25">
      <c r="A33" s="59"/>
      <c r="B33" s="59"/>
      <c r="C33" s="6"/>
      <c r="D33" s="29">
        <v>634001</v>
      </c>
      <c r="E33" s="6" t="s">
        <v>118</v>
      </c>
      <c r="F33" s="6">
        <v>775</v>
      </c>
      <c r="G33" s="6">
        <v>684</v>
      </c>
      <c r="H33" s="6">
        <v>800</v>
      </c>
      <c r="I33" s="6">
        <v>800</v>
      </c>
      <c r="J33" s="6">
        <v>506</v>
      </c>
      <c r="K33" s="138">
        <v>700</v>
      </c>
      <c r="L33" s="29">
        <v>700</v>
      </c>
      <c r="M33" s="29">
        <v>700</v>
      </c>
    </row>
    <row r="34" spans="1:13" ht="12.75" customHeight="1" x14ac:dyDescent="0.25">
      <c r="A34" s="59"/>
      <c r="B34" s="59"/>
      <c r="C34" s="6"/>
      <c r="D34" s="29">
        <v>634002</v>
      </c>
      <c r="E34" s="6" t="s">
        <v>119</v>
      </c>
      <c r="F34" s="6">
        <v>0</v>
      </c>
      <c r="G34" s="6">
        <v>735</v>
      </c>
      <c r="H34" s="6">
        <v>400</v>
      </c>
      <c r="I34" s="6">
        <v>400</v>
      </c>
      <c r="J34" s="6">
        <v>453</v>
      </c>
      <c r="K34" s="138">
        <v>500</v>
      </c>
      <c r="L34" s="29">
        <v>500</v>
      </c>
      <c r="M34" s="29">
        <v>500</v>
      </c>
    </row>
    <row r="35" spans="1:13" ht="12.75" customHeight="1" x14ac:dyDescent="0.25">
      <c r="A35" s="59"/>
      <c r="B35" s="59"/>
      <c r="C35" s="6">
        <v>635</v>
      </c>
      <c r="D35" s="29"/>
      <c r="E35" s="25" t="s">
        <v>120</v>
      </c>
      <c r="F35" s="25">
        <f>SUM(F36:F37)</f>
        <v>1369</v>
      </c>
      <c r="G35" s="25">
        <f t="shared" ref="G35:M35" si="5">SUM(G36:G37)</f>
        <v>2674</v>
      </c>
      <c r="H35" s="25">
        <f t="shared" si="5"/>
        <v>8750</v>
      </c>
      <c r="I35" s="25">
        <f t="shared" si="5"/>
        <v>7075</v>
      </c>
      <c r="J35" s="25">
        <f t="shared" si="5"/>
        <v>2653</v>
      </c>
      <c r="K35" s="139">
        <f t="shared" si="5"/>
        <v>5600</v>
      </c>
      <c r="L35" s="30">
        <f t="shared" si="5"/>
        <v>3600</v>
      </c>
      <c r="M35" s="30">
        <f t="shared" si="5"/>
        <v>4600</v>
      </c>
    </row>
    <row r="36" spans="1:13" ht="12.75" customHeight="1" x14ac:dyDescent="0.25">
      <c r="A36" s="59"/>
      <c r="B36" s="59"/>
      <c r="C36" s="6"/>
      <c r="D36" s="29">
        <v>635004</v>
      </c>
      <c r="E36" s="6" t="s">
        <v>121</v>
      </c>
      <c r="F36" s="6">
        <v>751</v>
      </c>
      <c r="G36" s="6">
        <v>941</v>
      </c>
      <c r="H36" s="6">
        <v>800</v>
      </c>
      <c r="I36" s="6"/>
      <c r="J36" s="6">
        <v>515</v>
      </c>
      <c r="K36" s="138">
        <v>600</v>
      </c>
      <c r="L36" s="29">
        <v>600</v>
      </c>
      <c r="M36" s="29">
        <v>600</v>
      </c>
    </row>
    <row r="37" spans="1:13" ht="12.75" customHeight="1" x14ac:dyDescent="0.25">
      <c r="A37" s="59"/>
      <c r="B37" s="59"/>
      <c r="C37" s="6"/>
      <c r="D37" s="29">
        <v>635006</v>
      </c>
      <c r="E37" s="6" t="s">
        <v>122</v>
      </c>
      <c r="F37" s="6">
        <v>618</v>
      </c>
      <c r="G37" s="42">
        <v>1733</v>
      </c>
      <c r="H37" s="42">
        <v>7950</v>
      </c>
      <c r="I37" s="42">
        <v>7075</v>
      </c>
      <c r="J37" s="42">
        <v>2138</v>
      </c>
      <c r="K37" s="137">
        <v>5000</v>
      </c>
      <c r="L37" s="46">
        <v>3000</v>
      </c>
      <c r="M37" s="46">
        <v>4000</v>
      </c>
    </row>
    <row r="38" spans="1:13" ht="12.75" customHeight="1" x14ac:dyDescent="0.25">
      <c r="A38" s="59"/>
      <c r="B38" s="59"/>
      <c r="C38" s="6">
        <v>637</v>
      </c>
      <c r="D38" s="29"/>
      <c r="E38" s="25" t="s">
        <v>123</v>
      </c>
      <c r="F38" s="51">
        <f>SUM(F39:F46)</f>
        <v>10797</v>
      </c>
      <c r="G38" s="51">
        <f t="shared" ref="G38:M38" si="6">SUM(G39:G46)</f>
        <v>12625</v>
      </c>
      <c r="H38" s="51">
        <f t="shared" si="6"/>
        <v>11600</v>
      </c>
      <c r="I38" s="51">
        <f t="shared" si="6"/>
        <v>11280</v>
      </c>
      <c r="J38" s="25">
        <f t="shared" si="6"/>
        <v>10838</v>
      </c>
      <c r="K38" s="136">
        <f t="shared" si="6"/>
        <v>10500</v>
      </c>
      <c r="L38" s="47">
        <f t="shared" si="6"/>
        <v>10500</v>
      </c>
      <c r="M38" s="47">
        <f t="shared" si="6"/>
        <v>10500</v>
      </c>
    </row>
    <row r="39" spans="1:13" ht="12.75" customHeight="1" x14ac:dyDescent="0.25">
      <c r="A39" s="59"/>
      <c r="B39" s="59"/>
      <c r="C39" s="6"/>
      <c r="D39" s="29">
        <v>637001</v>
      </c>
      <c r="E39" s="6" t="s">
        <v>124</v>
      </c>
      <c r="F39" s="42">
        <v>1509</v>
      </c>
      <c r="G39" s="42">
        <v>1019</v>
      </c>
      <c r="H39" s="42">
        <v>1500</v>
      </c>
      <c r="I39" s="42">
        <v>1500</v>
      </c>
      <c r="J39" s="6">
        <v>884</v>
      </c>
      <c r="K39" s="137">
        <v>1000</v>
      </c>
      <c r="L39" s="46">
        <v>1000</v>
      </c>
      <c r="M39" s="46">
        <v>1000</v>
      </c>
    </row>
    <row r="40" spans="1:13" ht="12.75" customHeight="1" x14ac:dyDescent="0.25">
      <c r="A40" s="59"/>
      <c r="B40" s="59"/>
      <c r="C40" s="6"/>
      <c r="D40" s="29">
        <v>637004</v>
      </c>
      <c r="E40" s="6" t="s">
        <v>125</v>
      </c>
      <c r="F40" s="42">
        <v>1432</v>
      </c>
      <c r="G40" s="42">
        <v>2990</v>
      </c>
      <c r="H40" s="42">
        <v>3620</v>
      </c>
      <c r="I40" s="42">
        <v>3300</v>
      </c>
      <c r="J40" s="42">
        <v>3180</v>
      </c>
      <c r="K40" s="137">
        <v>3500</v>
      </c>
      <c r="L40" s="46">
        <v>3500</v>
      </c>
      <c r="M40" s="46">
        <v>3500</v>
      </c>
    </row>
    <row r="41" spans="1:13" ht="12.75" customHeight="1" x14ac:dyDescent="0.25">
      <c r="A41" s="59"/>
      <c r="B41" s="59"/>
      <c r="C41" s="6"/>
      <c r="D41" s="29">
        <v>637005</v>
      </c>
      <c r="E41" s="6" t="s">
        <v>126</v>
      </c>
      <c r="F41" s="6">
        <v>930</v>
      </c>
      <c r="G41" s="42">
        <v>1304</v>
      </c>
      <c r="H41" s="42">
        <v>1150</v>
      </c>
      <c r="I41" s="42">
        <v>1150</v>
      </c>
      <c r="J41" s="6">
        <v>876</v>
      </c>
      <c r="K41" s="137">
        <v>1100</v>
      </c>
      <c r="L41" s="46">
        <v>1100</v>
      </c>
      <c r="M41" s="46">
        <v>1100</v>
      </c>
    </row>
    <row r="42" spans="1:13" ht="12.75" customHeight="1" x14ac:dyDescent="0.25">
      <c r="A42" s="59"/>
      <c r="B42" s="59"/>
      <c r="C42" s="6"/>
      <c r="D42" s="29">
        <v>637014</v>
      </c>
      <c r="E42" s="6" t="s">
        <v>127</v>
      </c>
      <c r="F42" s="42">
        <v>5150</v>
      </c>
      <c r="G42" s="42">
        <v>5245</v>
      </c>
      <c r="H42" s="42">
        <v>3000</v>
      </c>
      <c r="I42" s="42">
        <v>3000</v>
      </c>
      <c r="J42" s="42">
        <v>4036</v>
      </c>
      <c r="K42" s="137">
        <v>3000</v>
      </c>
      <c r="L42" s="46">
        <v>3000</v>
      </c>
      <c r="M42" s="46">
        <v>3000</v>
      </c>
    </row>
    <row r="43" spans="1:13" ht="12.75" customHeight="1" x14ac:dyDescent="0.25">
      <c r="A43" s="59"/>
      <c r="B43" s="59"/>
      <c r="C43" s="6"/>
      <c r="D43" s="29">
        <v>637015</v>
      </c>
      <c r="E43" s="6" t="s">
        <v>128</v>
      </c>
      <c r="F43" s="6">
        <v>122</v>
      </c>
      <c r="G43" s="6">
        <v>800</v>
      </c>
      <c r="H43" s="6">
        <v>800</v>
      </c>
      <c r="I43" s="6">
        <v>800</v>
      </c>
      <c r="J43" s="42">
        <v>1082</v>
      </c>
      <c r="K43" s="137">
        <v>1000</v>
      </c>
      <c r="L43" s="46">
        <v>1000</v>
      </c>
      <c r="M43" s="46">
        <v>1000</v>
      </c>
    </row>
    <row r="44" spans="1:13" ht="12.75" customHeight="1" x14ac:dyDescent="0.25">
      <c r="A44" s="59"/>
      <c r="B44" s="59"/>
      <c r="C44" s="6"/>
      <c r="D44" s="29">
        <v>637026</v>
      </c>
      <c r="E44" s="6" t="s">
        <v>129</v>
      </c>
      <c r="F44" s="6">
        <v>842</v>
      </c>
      <c r="G44" s="6">
        <v>154</v>
      </c>
      <c r="H44" s="6">
        <v>830</v>
      </c>
      <c r="I44" s="6">
        <v>830</v>
      </c>
      <c r="J44" s="6">
        <v>272</v>
      </c>
      <c r="K44" s="138">
        <v>800</v>
      </c>
      <c r="L44" s="29">
        <v>800</v>
      </c>
      <c r="M44" s="29">
        <v>800</v>
      </c>
    </row>
    <row r="45" spans="1:13" ht="12.75" customHeight="1" x14ac:dyDescent="0.25">
      <c r="A45" s="59"/>
      <c r="B45" s="59"/>
      <c r="C45" s="6"/>
      <c r="D45" s="29">
        <v>637027</v>
      </c>
      <c r="E45" s="6" t="s">
        <v>193</v>
      </c>
      <c r="F45" s="6">
        <v>42</v>
      </c>
      <c r="G45" s="6">
        <v>754</v>
      </c>
      <c r="H45" s="6">
        <v>700</v>
      </c>
      <c r="I45" s="6">
        <v>700</v>
      </c>
      <c r="J45" s="6">
        <v>421</v>
      </c>
      <c r="K45" s="138">
        <v>0</v>
      </c>
      <c r="L45" s="29">
        <v>0</v>
      </c>
      <c r="M45" s="29">
        <v>0</v>
      </c>
    </row>
    <row r="46" spans="1:13" ht="12.75" customHeight="1" x14ac:dyDescent="0.25">
      <c r="A46" s="59"/>
      <c r="B46" s="59"/>
      <c r="C46" s="6"/>
      <c r="D46" s="29">
        <v>637036</v>
      </c>
      <c r="E46" s="6" t="s">
        <v>130</v>
      </c>
      <c r="F46" s="6">
        <v>770</v>
      </c>
      <c r="G46" s="6">
        <v>359</v>
      </c>
      <c r="H46" s="6">
        <v>0</v>
      </c>
      <c r="I46" s="6">
        <v>0</v>
      </c>
      <c r="J46" s="6">
        <v>87</v>
      </c>
      <c r="K46" s="138">
        <v>100</v>
      </c>
      <c r="L46" s="29">
        <v>100</v>
      </c>
      <c r="M46" s="29">
        <v>100</v>
      </c>
    </row>
    <row r="47" spans="1:13" ht="12.75" customHeight="1" x14ac:dyDescent="0.25">
      <c r="A47" s="59"/>
      <c r="B47" s="59"/>
      <c r="C47" s="6">
        <v>641</v>
      </c>
      <c r="D47" s="29"/>
      <c r="E47" s="25" t="s">
        <v>131</v>
      </c>
      <c r="F47" s="51">
        <f>SUM(F48)</f>
        <v>1988</v>
      </c>
      <c r="G47" s="51">
        <f t="shared" ref="G47:M47" si="7">SUM(G48)</f>
        <v>2535</v>
      </c>
      <c r="H47" s="51">
        <f t="shared" si="7"/>
        <v>2005</v>
      </c>
      <c r="I47" s="51">
        <f t="shared" si="7"/>
        <v>2645</v>
      </c>
      <c r="J47" s="25">
        <f t="shared" si="7"/>
        <v>578</v>
      </c>
      <c r="K47" s="136">
        <f t="shared" si="7"/>
        <v>2800</v>
      </c>
      <c r="L47" s="47">
        <f t="shared" si="7"/>
        <v>2800</v>
      </c>
      <c r="M47" s="47">
        <f t="shared" si="7"/>
        <v>2800</v>
      </c>
    </row>
    <row r="48" spans="1:13" ht="12.75" customHeight="1" x14ac:dyDescent="0.25">
      <c r="A48" s="59"/>
      <c r="B48" s="59"/>
      <c r="C48" s="6"/>
      <c r="D48" s="29">
        <v>641009</v>
      </c>
      <c r="E48" s="6" t="s">
        <v>132</v>
      </c>
      <c r="F48" s="42">
        <v>1988</v>
      </c>
      <c r="G48" s="42">
        <v>2535</v>
      </c>
      <c r="H48" s="42">
        <v>2005</v>
      </c>
      <c r="I48" s="42">
        <v>2645</v>
      </c>
      <c r="J48" s="6">
        <v>578</v>
      </c>
      <c r="K48" s="137">
        <v>2800</v>
      </c>
      <c r="L48" s="46">
        <v>2800</v>
      </c>
      <c r="M48" s="46">
        <v>2800</v>
      </c>
    </row>
    <row r="49" spans="1:13" ht="12.75" customHeight="1" x14ac:dyDescent="0.25">
      <c r="A49" s="59"/>
      <c r="B49" s="59"/>
      <c r="C49" s="6">
        <v>642</v>
      </c>
      <c r="D49" s="29"/>
      <c r="E49" s="25" t="s">
        <v>134</v>
      </c>
      <c r="F49" s="51">
        <f>SUM(F50+F51)</f>
        <v>1325</v>
      </c>
      <c r="G49" s="25">
        <f t="shared" ref="G49:M49" si="8">SUM(G50:G51)</f>
        <v>795</v>
      </c>
      <c r="H49" s="51">
        <f t="shared" si="8"/>
        <v>3200</v>
      </c>
      <c r="I49" s="51">
        <f t="shared" si="8"/>
        <v>3200</v>
      </c>
      <c r="J49" s="25">
        <f t="shared" si="8"/>
        <v>927</v>
      </c>
      <c r="K49" s="136">
        <f t="shared" si="8"/>
        <v>3000</v>
      </c>
      <c r="L49" s="47">
        <f t="shared" si="8"/>
        <v>3000</v>
      </c>
      <c r="M49" s="47">
        <f t="shared" si="8"/>
        <v>3000</v>
      </c>
    </row>
    <row r="50" spans="1:13" ht="12.75" customHeight="1" x14ac:dyDescent="0.25">
      <c r="A50" s="57"/>
      <c r="B50" s="57"/>
      <c r="C50" s="25"/>
      <c r="D50" s="30">
        <v>642013</v>
      </c>
      <c r="E50" s="6" t="s">
        <v>133</v>
      </c>
      <c r="F50" s="6">
        <v>0</v>
      </c>
      <c r="G50" s="25">
        <v>0</v>
      </c>
      <c r="H50" s="42">
        <v>2000</v>
      </c>
      <c r="I50" s="42">
        <v>2000</v>
      </c>
      <c r="J50" s="6">
        <v>0</v>
      </c>
      <c r="K50" s="137">
        <v>2000</v>
      </c>
      <c r="L50" s="46">
        <v>2000</v>
      </c>
      <c r="M50" s="46">
        <v>2000</v>
      </c>
    </row>
    <row r="51" spans="1:13" ht="12.75" customHeight="1" x14ac:dyDescent="0.25">
      <c r="A51" s="59"/>
      <c r="B51" s="59"/>
      <c r="C51" s="6"/>
      <c r="D51" s="29">
        <v>642014</v>
      </c>
      <c r="E51" s="6" t="s">
        <v>135</v>
      </c>
      <c r="F51" s="42">
        <v>1325</v>
      </c>
      <c r="G51" s="6">
        <v>795</v>
      </c>
      <c r="H51" s="42">
        <v>1200</v>
      </c>
      <c r="I51" s="42">
        <v>1200</v>
      </c>
      <c r="J51" s="6">
        <v>927</v>
      </c>
      <c r="K51" s="137">
        <v>1000</v>
      </c>
      <c r="L51" s="46">
        <v>1000</v>
      </c>
      <c r="M51" s="46">
        <v>1000</v>
      </c>
    </row>
    <row r="52" spans="1:13" ht="12.75" customHeight="1" x14ac:dyDescent="0.25">
      <c r="A52" s="59"/>
      <c r="B52" s="59"/>
      <c r="C52" s="6"/>
      <c r="D52" s="29"/>
      <c r="E52" s="25" t="s">
        <v>136</v>
      </c>
      <c r="F52" s="25">
        <f>SUM(F53:F54)</f>
        <v>1425</v>
      </c>
      <c r="G52" s="25">
        <f>SUM(G53:G54)</f>
        <v>1345</v>
      </c>
      <c r="H52" s="25">
        <f>SUM(H53:H54)</f>
        <v>0</v>
      </c>
      <c r="I52" s="25">
        <v>0</v>
      </c>
      <c r="J52" s="25">
        <v>0</v>
      </c>
      <c r="K52" s="139">
        <f>SUM(K53:K54)</f>
        <v>1350</v>
      </c>
      <c r="L52" s="30">
        <f>SUM(L53:L54)</f>
        <v>1350</v>
      </c>
      <c r="M52" s="30">
        <f>SUM(M53:M54)</f>
        <v>1350</v>
      </c>
    </row>
    <row r="53" spans="1:13" ht="12.75" customHeight="1" x14ac:dyDescent="0.25">
      <c r="A53" s="59"/>
      <c r="B53" s="59"/>
      <c r="C53" s="6"/>
      <c r="D53" s="29">
        <v>632001</v>
      </c>
      <c r="E53" s="6" t="s">
        <v>137</v>
      </c>
      <c r="F53" s="6">
        <v>352</v>
      </c>
      <c r="G53" s="6">
        <v>352</v>
      </c>
      <c r="H53" s="6">
        <v>0</v>
      </c>
      <c r="I53" s="6">
        <v>0</v>
      </c>
      <c r="J53" s="6">
        <v>0</v>
      </c>
      <c r="K53" s="138">
        <v>350</v>
      </c>
      <c r="L53" s="29">
        <v>350</v>
      </c>
      <c r="M53" s="29">
        <v>350</v>
      </c>
    </row>
    <row r="54" spans="1:13" ht="12.75" customHeight="1" x14ac:dyDescent="0.25">
      <c r="A54" s="59"/>
      <c r="B54" s="59"/>
      <c r="C54" s="6"/>
      <c r="D54" s="29">
        <v>641006</v>
      </c>
      <c r="E54" s="6" t="s">
        <v>78</v>
      </c>
      <c r="F54" s="42">
        <v>1073</v>
      </c>
      <c r="G54" s="6">
        <v>993</v>
      </c>
      <c r="H54" s="6">
        <v>0</v>
      </c>
      <c r="I54" s="6">
        <v>0</v>
      </c>
      <c r="J54" s="6">
        <v>0</v>
      </c>
      <c r="K54" s="137">
        <v>1000</v>
      </c>
      <c r="L54" s="46">
        <v>1000</v>
      </c>
      <c r="M54" s="46">
        <v>1000</v>
      </c>
    </row>
    <row r="55" spans="1:13" ht="12.75" customHeight="1" x14ac:dyDescent="0.25">
      <c r="A55" s="59"/>
      <c r="B55" s="59"/>
      <c r="C55" s="6"/>
      <c r="D55" s="29"/>
      <c r="E55" s="25"/>
      <c r="F55" s="25"/>
      <c r="G55" s="6"/>
      <c r="H55" s="6"/>
      <c r="I55" s="6"/>
      <c r="J55" s="6"/>
      <c r="K55" s="138"/>
      <c r="L55" s="29"/>
      <c r="M55" s="46"/>
    </row>
    <row r="56" spans="1:13" ht="12.75" customHeight="1" x14ac:dyDescent="0.25">
      <c r="A56" s="60" t="s">
        <v>197</v>
      </c>
      <c r="B56" s="60">
        <v>1</v>
      </c>
      <c r="C56" s="5">
        <v>2</v>
      </c>
      <c r="D56" s="19"/>
      <c r="E56" s="28" t="s">
        <v>25</v>
      </c>
      <c r="F56" s="28">
        <f>SUM(F57:F59)</f>
        <v>2038</v>
      </c>
      <c r="G56" s="43">
        <f t="shared" ref="G56:M56" si="9">SUM(G57:G59)</f>
        <v>2116</v>
      </c>
      <c r="H56" s="28">
        <f t="shared" si="9"/>
        <v>1850</v>
      </c>
      <c r="I56" s="28">
        <f t="shared" si="9"/>
        <v>1850</v>
      </c>
      <c r="J56" s="28">
        <f t="shared" si="9"/>
        <v>1441</v>
      </c>
      <c r="K56" s="140">
        <f t="shared" si="9"/>
        <v>1900</v>
      </c>
      <c r="L56" s="32">
        <f t="shared" si="9"/>
        <v>1900</v>
      </c>
      <c r="M56" s="32">
        <f t="shared" si="9"/>
        <v>1900</v>
      </c>
    </row>
    <row r="57" spans="1:13" ht="12.75" customHeight="1" x14ac:dyDescent="0.25">
      <c r="A57" s="59"/>
      <c r="B57" s="59"/>
      <c r="C57" s="6">
        <v>610</v>
      </c>
      <c r="D57" s="29"/>
      <c r="E57" s="25" t="s">
        <v>139</v>
      </c>
      <c r="F57" s="6">
        <v>983</v>
      </c>
      <c r="G57" s="42">
        <v>1008</v>
      </c>
      <c r="H57" s="6">
        <v>900</v>
      </c>
      <c r="I57" s="6">
        <v>900</v>
      </c>
      <c r="J57" s="6">
        <v>644</v>
      </c>
      <c r="K57" s="138">
        <v>900</v>
      </c>
      <c r="L57" s="29">
        <v>900</v>
      </c>
      <c r="M57" s="29">
        <v>900</v>
      </c>
    </row>
    <row r="58" spans="1:13" ht="12.75" customHeight="1" x14ac:dyDescent="0.25">
      <c r="A58" s="59"/>
      <c r="B58" s="59"/>
      <c r="C58" s="6">
        <v>620</v>
      </c>
      <c r="D58" s="29"/>
      <c r="E58" s="6" t="s">
        <v>140</v>
      </c>
      <c r="F58" s="6">
        <v>354</v>
      </c>
      <c r="G58" s="6">
        <v>360</v>
      </c>
      <c r="H58" s="6">
        <v>350</v>
      </c>
      <c r="I58" s="6">
        <v>350</v>
      </c>
      <c r="J58" s="6">
        <v>182</v>
      </c>
      <c r="K58" s="138">
        <v>350</v>
      </c>
      <c r="L58" s="29">
        <v>350</v>
      </c>
      <c r="M58" s="29">
        <v>350</v>
      </c>
    </row>
    <row r="59" spans="1:13" ht="12.75" customHeight="1" x14ac:dyDescent="0.25">
      <c r="A59" s="59"/>
      <c r="B59" s="59"/>
      <c r="C59" s="6"/>
      <c r="D59" s="29">
        <v>637012</v>
      </c>
      <c r="E59" s="6" t="s">
        <v>138</v>
      </c>
      <c r="F59" s="6">
        <v>701</v>
      </c>
      <c r="G59" s="6">
        <v>748</v>
      </c>
      <c r="H59" s="6">
        <v>600</v>
      </c>
      <c r="I59" s="6">
        <v>600</v>
      </c>
      <c r="J59" s="6">
        <v>615</v>
      </c>
      <c r="K59" s="138">
        <v>650</v>
      </c>
      <c r="L59" s="29">
        <v>650</v>
      </c>
      <c r="M59" s="29">
        <v>650</v>
      </c>
    </row>
    <row r="60" spans="1:13" ht="12.75" customHeight="1" x14ac:dyDescent="0.25">
      <c r="A60" s="59"/>
      <c r="B60" s="59"/>
      <c r="C60" s="6"/>
      <c r="D60" s="29"/>
      <c r="E60" s="29"/>
      <c r="F60" s="29"/>
      <c r="G60" s="6"/>
      <c r="H60" s="6"/>
      <c r="I60" s="6"/>
      <c r="J60" s="6"/>
      <c r="K60" s="137"/>
      <c r="L60" s="46"/>
      <c r="M60" s="46"/>
    </row>
    <row r="61" spans="1:13" ht="12.75" customHeight="1" x14ac:dyDescent="0.25">
      <c r="A61" s="59" t="s">
        <v>197</v>
      </c>
      <c r="B61" s="59">
        <v>3</v>
      </c>
      <c r="C61" s="6">
        <v>3</v>
      </c>
      <c r="D61" s="29"/>
      <c r="E61" s="25" t="s">
        <v>26</v>
      </c>
      <c r="F61" s="25">
        <f>SUM(F62:F69)</f>
        <v>1797</v>
      </c>
      <c r="G61" s="25">
        <f t="shared" ref="G61:M61" si="10">SUM(G62:G69)</f>
        <v>1835</v>
      </c>
      <c r="H61" s="25">
        <f t="shared" si="10"/>
        <v>1800</v>
      </c>
      <c r="I61" s="25">
        <f t="shared" si="10"/>
        <v>1815</v>
      </c>
      <c r="J61" s="25">
        <f t="shared" si="10"/>
        <v>1330</v>
      </c>
      <c r="K61" s="139">
        <f t="shared" si="10"/>
        <v>1800</v>
      </c>
      <c r="L61" s="30">
        <f t="shared" si="10"/>
        <v>1800</v>
      </c>
      <c r="M61" s="30">
        <f t="shared" si="10"/>
        <v>1800</v>
      </c>
    </row>
    <row r="62" spans="1:13" ht="12.75" customHeight="1" x14ac:dyDescent="0.25">
      <c r="A62" s="59"/>
      <c r="B62" s="59"/>
      <c r="C62" s="6"/>
      <c r="D62" s="29"/>
      <c r="E62" s="25" t="s">
        <v>136</v>
      </c>
      <c r="F62" s="25"/>
      <c r="G62" s="6"/>
      <c r="H62" s="6"/>
      <c r="I62" s="6"/>
      <c r="J62" s="6"/>
      <c r="K62" s="138"/>
      <c r="L62" s="29"/>
      <c r="M62" s="29"/>
    </row>
    <row r="63" spans="1:13" ht="12.75" customHeight="1" x14ac:dyDescent="0.25">
      <c r="A63" s="59"/>
      <c r="B63" s="59"/>
      <c r="C63" s="6">
        <v>610</v>
      </c>
      <c r="D63" s="29"/>
      <c r="E63" s="6" t="s">
        <v>141</v>
      </c>
      <c r="F63" s="42">
        <v>1247</v>
      </c>
      <c r="G63" s="42">
        <v>1166</v>
      </c>
      <c r="H63" s="42">
        <v>1020</v>
      </c>
      <c r="I63" s="42">
        <v>1155</v>
      </c>
      <c r="J63" s="6">
        <v>797</v>
      </c>
      <c r="K63" s="137">
        <v>1020</v>
      </c>
      <c r="L63" s="46">
        <v>1020</v>
      </c>
      <c r="M63" s="46">
        <v>1020</v>
      </c>
    </row>
    <row r="64" spans="1:13" ht="12.75" customHeight="1" x14ac:dyDescent="0.25">
      <c r="A64" s="59"/>
      <c r="B64" s="59"/>
      <c r="C64" s="6">
        <v>620</v>
      </c>
      <c r="D64" s="29"/>
      <c r="E64" s="6" t="s">
        <v>142</v>
      </c>
      <c r="F64" s="6">
        <v>467</v>
      </c>
      <c r="G64" s="6">
        <v>667</v>
      </c>
      <c r="H64" s="6">
        <v>380</v>
      </c>
      <c r="I64" s="6">
        <v>260</v>
      </c>
      <c r="J64" s="6">
        <v>207</v>
      </c>
      <c r="K64" s="138">
        <v>380</v>
      </c>
      <c r="L64" s="29">
        <v>380</v>
      </c>
      <c r="M64" s="29">
        <v>380</v>
      </c>
    </row>
    <row r="65" spans="1:21" ht="12.75" customHeight="1" x14ac:dyDescent="0.25">
      <c r="A65" s="59"/>
      <c r="B65" s="59"/>
      <c r="C65" s="6">
        <v>630</v>
      </c>
      <c r="D65" s="29"/>
      <c r="E65" s="6" t="s">
        <v>143</v>
      </c>
      <c r="F65" s="6"/>
      <c r="G65" s="6"/>
      <c r="H65" s="6"/>
      <c r="I65" s="6"/>
      <c r="J65" s="6"/>
      <c r="K65" s="138"/>
      <c r="L65" s="29"/>
      <c r="M65" s="29"/>
      <c r="P65" s="87"/>
      <c r="Q65" s="87"/>
      <c r="R65" s="87"/>
      <c r="S65" s="87"/>
      <c r="T65" s="87"/>
      <c r="U65" s="87"/>
    </row>
    <row r="66" spans="1:21" ht="12.75" customHeight="1" x14ac:dyDescent="0.25">
      <c r="A66" s="59"/>
      <c r="B66" s="59"/>
      <c r="C66" s="6"/>
      <c r="D66" s="29">
        <v>632001</v>
      </c>
      <c r="E66" s="6" t="s">
        <v>98</v>
      </c>
      <c r="F66" s="6">
        <v>66</v>
      </c>
      <c r="G66" s="6">
        <v>0</v>
      </c>
      <c r="H66" s="6">
        <v>0</v>
      </c>
      <c r="I66" s="6">
        <v>150</v>
      </c>
      <c r="J66" s="6">
        <v>178</v>
      </c>
      <c r="K66" s="138">
        <v>100</v>
      </c>
      <c r="L66" s="29">
        <v>100</v>
      </c>
      <c r="M66" s="29">
        <v>100</v>
      </c>
      <c r="P66" s="87"/>
      <c r="Q66" s="87"/>
      <c r="R66" s="87"/>
      <c r="S66" s="87"/>
      <c r="T66" s="87"/>
      <c r="U66" s="87"/>
    </row>
    <row r="67" spans="1:21" ht="12.75" customHeight="1" x14ac:dyDescent="0.25">
      <c r="A67" s="59"/>
      <c r="B67" s="59"/>
      <c r="C67" s="6"/>
      <c r="D67" s="29">
        <v>632003</v>
      </c>
      <c r="E67" s="6" t="s">
        <v>144</v>
      </c>
      <c r="F67" s="6">
        <v>0</v>
      </c>
      <c r="G67" s="6">
        <v>2</v>
      </c>
      <c r="H67" s="6">
        <v>100</v>
      </c>
      <c r="I67" s="6">
        <v>100</v>
      </c>
      <c r="J67" s="6">
        <v>44</v>
      </c>
      <c r="K67" s="138">
        <v>100</v>
      </c>
      <c r="L67" s="29">
        <v>100</v>
      </c>
      <c r="M67" s="29">
        <v>100</v>
      </c>
      <c r="P67" s="87"/>
      <c r="Q67" s="87"/>
      <c r="R67" s="89"/>
      <c r="S67" s="87"/>
      <c r="T67" s="87"/>
      <c r="U67" s="87"/>
    </row>
    <row r="68" spans="1:21" ht="12.75" customHeight="1" x14ac:dyDescent="0.25">
      <c r="A68" s="59"/>
      <c r="B68" s="59"/>
      <c r="C68" s="6"/>
      <c r="D68" s="29">
        <v>633006</v>
      </c>
      <c r="E68" s="6" t="s">
        <v>111</v>
      </c>
      <c r="F68" s="6">
        <v>17</v>
      </c>
      <c r="G68" s="6">
        <v>0</v>
      </c>
      <c r="H68" s="6">
        <v>200</v>
      </c>
      <c r="I68" s="6">
        <v>50</v>
      </c>
      <c r="J68" s="6">
        <v>0</v>
      </c>
      <c r="K68" s="138">
        <v>100</v>
      </c>
      <c r="L68" s="29">
        <v>100</v>
      </c>
      <c r="M68" s="29">
        <v>100</v>
      </c>
      <c r="P68" s="87"/>
      <c r="Q68" s="87"/>
      <c r="R68" s="87"/>
      <c r="S68" s="87"/>
      <c r="T68" s="87"/>
      <c r="U68" s="87"/>
    </row>
    <row r="69" spans="1:21" ht="12.75" customHeight="1" x14ac:dyDescent="0.25">
      <c r="A69" s="59"/>
      <c r="B69" s="59"/>
      <c r="C69" s="6"/>
      <c r="D69" s="29">
        <v>637013</v>
      </c>
      <c r="E69" s="6" t="s">
        <v>145</v>
      </c>
      <c r="F69" s="6"/>
      <c r="G69" s="6">
        <v>0</v>
      </c>
      <c r="H69" s="6">
        <v>100</v>
      </c>
      <c r="I69" s="6">
        <v>100</v>
      </c>
      <c r="J69" s="6">
        <v>104</v>
      </c>
      <c r="K69" s="138">
        <v>100</v>
      </c>
      <c r="L69" s="29">
        <v>100</v>
      </c>
      <c r="M69" s="29">
        <v>100</v>
      </c>
      <c r="P69" s="87"/>
      <c r="Q69" s="87"/>
      <c r="R69" s="87"/>
      <c r="S69" s="87"/>
      <c r="T69" s="87"/>
      <c r="U69" s="87"/>
    </row>
    <row r="70" spans="1:21" ht="12.75" customHeight="1" x14ac:dyDescent="0.25">
      <c r="A70" s="59"/>
      <c r="B70" s="59"/>
      <c r="C70" s="6"/>
      <c r="D70" s="29"/>
      <c r="E70" s="6"/>
      <c r="F70" s="6"/>
      <c r="G70" s="6"/>
      <c r="H70" s="6"/>
      <c r="I70" s="6"/>
      <c r="J70" s="6"/>
      <c r="K70" s="138"/>
      <c r="L70" s="29"/>
      <c r="M70" s="29"/>
    </row>
    <row r="71" spans="1:21" ht="12.75" customHeight="1" x14ac:dyDescent="0.25">
      <c r="A71" s="59" t="s">
        <v>197</v>
      </c>
      <c r="B71" s="59">
        <v>6</v>
      </c>
      <c r="C71" s="6">
        <v>0</v>
      </c>
      <c r="D71" s="29"/>
      <c r="E71" s="25" t="s">
        <v>27</v>
      </c>
      <c r="F71" s="51">
        <f>SUM(F72)</f>
        <v>600</v>
      </c>
      <c r="G71" s="51">
        <f t="shared" ref="G71:M71" si="11">SUM(G72)</f>
        <v>3086</v>
      </c>
      <c r="H71" s="25">
        <f t="shared" si="11"/>
        <v>0</v>
      </c>
      <c r="I71" s="25">
        <f t="shared" si="11"/>
        <v>0</v>
      </c>
      <c r="J71" s="25">
        <f t="shared" si="11"/>
        <v>558</v>
      </c>
      <c r="K71" s="139">
        <f t="shared" si="11"/>
        <v>500</v>
      </c>
      <c r="L71" s="30">
        <f t="shared" si="11"/>
        <v>500</v>
      </c>
      <c r="M71" s="30">
        <f t="shared" si="11"/>
        <v>500</v>
      </c>
    </row>
    <row r="72" spans="1:21" ht="12.75" customHeight="1" x14ac:dyDescent="0.25">
      <c r="A72" s="59"/>
      <c r="B72" s="59"/>
      <c r="C72" s="6">
        <v>630</v>
      </c>
      <c r="D72" s="29"/>
      <c r="E72" s="6" t="s">
        <v>146</v>
      </c>
      <c r="F72" s="42">
        <v>600</v>
      </c>
      <c r="G72" s="42">
        <v>3086</v>
      </c>
      <c r="H72" s="6">
        <v>0</v>
      </c>
      <c r="I72" s="6">
        <v>0</v>
      </c>
      <c r="J72" s="6">
        <v>558</v>
      </c>
      <c r="K72" s="138">
        <v>500</v>
      </c>
      <c r="L72" s="29">
        <v>500</v>
      </c>
      <c r="M72" s="29">
        <v>500</v>
      </c>
    </row>
    <row r="73" spans="1:21" ht="12.75" customHeight="1" x14ac:dyDescent="0.25">
      <c r="A73" s="60"/>
      <c r="B73" s="60"/>
      <c r="C73" s="5"/>
      <c r="D73" s="19"/>
      <c r="E73" s="5"/>
      <c r="F73" s="5"/>
      <c r="G73" s="5"/>
      <c r="H73" s="5"/>
      <c r="I73" s="5"/>
      <c r="J73" s="5"/>
      <c r="K73" s="141"/>
      <c r="L73" s="19"/>
      <c r="M73" s="19"/>
    </row>
    <row r="74" spans="1:21" ht="12.75" customHeight="1" x14ac:dyDescent="0.25">
      <c r="A74" s="57" t="s">
        <v>204</v>
      </c>
      <c r="B74" s="57"/>
      <c r="C74" s="25"/>
      <c r="D74" s="30"/>
      <c r="E74" s="25" t="s">
        <v>28</v>
      </c>
      <c r="F74" s="25">
        <f>SUM(F75:F76)</f>
        <v>54</v>
      </c>
      <c r="G74" s="25">
        <v>0</v>
      </c>
      <c r="H74" s="25">
        <f t="shared" ref="H74:M74" si="12">SUM(H75:H76)</f>
        <v>50</v>
      </c>
      <c r="I74" s="25">
        <f t="shared" si="12"/>
        <v>50</v>
      </c>
      <c r="J74" s="25">
        <f t="shared" si="12"/>
        <v>0</v>
      </c>
      <c r="K74" s="139">
        <f t="shared" si="12"/>
        <v>50</v>
      </c>
      <c r="L74" s="30">
        <f t="shared" si="12"/>
        <v>50</v>
      </c>
      <c r="M74" s="30">
        <f t="shared" si="12"/>
        <v>50</v>
      </c>
    </row>
    <row r="75" spans="1:21" ht="12.75" customHeight="1" x14ac:dyDescent="0.25">
      <c r="A75" s="59">
        <v>2</v>
      </c>
      <c r="B75" s="59">
        <v>2</v>
      </c>
      <c r="C75" s="6">
        <v>0</v>
      </c>
      <c r="D75" s="29"/>
      <c r="E75" s="25" t="s">
        <v>29</v>
      </c>
      <c r="F75" s="25"/>
      <c r="G75" s="6"/>
      <c r="H75" s="6"/>
      <c r="I75" s="6"/>
      <c r="J75" s="6"/>
      <c r="K75" s="138"/>
      <c r="L75" s="29"/>
      <c r="M75" s="29"/>
    </row>
    <row r="76" spans="1:21" ht="12.75" customHeight="1" x14ac:dyDescent="0.25">
      <c r="A76" s="61"/>
      <c r="B76" s="61"/>
      <c r="C76" s="11">
        <v>630</v>
      </c>
      <c r="D76" s="20"/>
      <c r="E76" s="11" t="s">
        <v>143</v>
      </c>
      <c r="F76" s="11">
        <v>54</v>
      </c>
      <c r="G76" s="11">
        <v>0</v>
      </c>
      <c r="H76" s="11">
        <v>50</v>
      </c>
      <c r="I76" s="11">
        <v>50</v>
      </c>
      <c r="J76" s="11">
        <v>0</v>
      </c>
      <c r="K76" s="142">
        <v>50</v>
      </c>
      <c r="L76" s="20">
        <v>50</v>
      </c>
      <c r="M76" s="20">
        <v>50</v>
      </c>
    </row>
    <row r="77" spans="1:21" ht="12.75" customHeight="1" x14ac:dyDescent="0.25">
      <c r="A77" s="60"/>
      <c r="B77" s="60"/>
      <c r="C77" s="5"/>
      <c r="D77" s="19"/>
      <c r="E77" s="5"/>
      <c r="F77" s="5"/>
      <c r="G77" s="5"/>
      <c r="H77" s="5"/>
      <c r="I77" s="5"/>
      <c r="J77" s="5"/>
      <c r="K77" s="141"/>
      <c r="L77" s="19"/>
      <c r="M77" s="19"/>
    </row>
    <row r="78" spans="1:21" ht="12.75" customHeight="1" x14ac:dyDescent="0.25">
      <c r="A78" s="57" t="s">
        <v>200</v>
      </c>
      <c r="B78" s="57"/>
      <c r="C78" s="25"/>
      <c r="D78" s="30"/>
      <c r="E78" s="25" t="s">
        <v>30</v>
      </c>
      <c r="F78" s="25"/>
      <c r="G78" s="25"/>
      <c r="H78" s="25"/>
      <c r="I78" s="25"/>
      <c r="J78" s="25"/>
      <c r="K78" s="139"/>
      <c r="L78" s="30"/>
      <c r="M78" s="30"/>
    </row>
    <row r="79" spans="1:21" ht="12.75" customHeight="1" x14ac:dyDescent="0.25">
      <c r="A79" s="57">
        <v>3</v>
      </c>
      <c r="B79" s="57">
        <v>2</v>
      </c>
      <c r="C79" s="25">
        <v>0</v>
      </c>
      <c r="D79" s="30"/>
      <c r="E79" s="25" t="s">
        <v>31</v>
      </c>
      <c r="F79" s="25">
        <f>SUM(F80:F90)</f>
        <v>3188</v>
      </c>
      <c r="G79" s="25">
        <f>SUM(G80:G90)</f>
        <v>3260</v>
      </c>
      <c r="H79" s="25">
        <f>SUM(H80:H87)</f>
        <v>3700</v>
      </c>
      <c r="I79" s="25">
        <f>SUM(I80:I87)</f>
        <v>3700</v>
      </c>
      <c r="J79" s="25">
        <f>SUM(J80:J87)</f>
        <v>2137</v>
      </c>
      <c r="K79" s="139">
        <f>SUM(K80:K90)</f>
        <v>5650</v>
      </c>
      <c r="L79" s="30">
        <f>SUM(L80:L90)</f>
        <v>5650</v>
      </c>
      <c r="M79" s="30">
        <f>SUM(M80:M90)</f>
        <v>5650</v>
      </c>
    </row>
    <row r="80" spans="1:21" ht="12.75" customHeight="1" x14ac:dyDescent="0.25">
      <c r="A80" s="59"/>
      <c r="B80" s="59"/>
      <c r="C80" s="6">
        <v>632</v>
      </c>
      <c r="D80" s="29"/>
      <c r="E80" s="6" t="s">
        <v>147</v>
      </c>
      <c r="F80" s="6">
        <v>523</v>
      </c>
      <c r="G80" s="6">
        <v>479</v>
      </c>
      <c r="H80" s="6">
        <v>700</v>
      </c>
      <c r="I80" s="6">
        <v>700</v>
      </c>
      <c r="J80" s="6">
        <v>287</v>
      </c>
      <c r="K80" s="138">
        <v>350</v>
      </c>
      <c r="L80" s="29">
        <v>350</v>
      </c>
      <c r="M80" s="29">
        <v>350</v>
      </c>
    </row>
    <row r="81" spans="1:13" ht="12.75" customHeight="1" x14ac:dyDescent="0.25">
      <c r="A81" s="59"/>
      <c r="B81" s="59"/>
      <c r="C81" s="6">
        <v>633</v>
      </c>
      <c r="D81" s="29"/>
      <c r="E81" s="6" t="s">
        <v>106</v>
      </c>
      <c r="F81" s="6"/>
      <c r="G81" s="6"/>
      <c r="H81" s="6"/>
      <c r="I81" s="6"/>
      <c r="J81" s="6"/>
      <c r="K81" s="138"/>
      <c r="L81" s="29"/>
      <c r="M81" s="29"/>
    </row>
    <row r="82" spans="1:13" ht="12.75" customHeight="1" x14ac:dyDescent="0.25">
      <c r="A82" s="59"/>
      <c r="B82" s="59"/>
      <c r="C82" s="6"/>
      <c r="D82" s="29">
        <v>633006</v>
      </c>
      <c r="E82" s="6" t="s">
        <v>111</v>
      </c>
      <c r="F82" s="6">
        <v>402</v>
      </c>
      <c r="G82" s="6">
        <v>48</v>
      </c>
      <c r="H82" s="6">
        <v>400</v>
      </c>
      <c r="I82" s="6">
        <v>400</v>
      </c>
      <c r="J82" s="6">
        <v>485</v>
      </c>
      <c r="K82" s="138">
        <v>500</v>
      </c>
      <c r="L82" s="29">
        <v>500</v>
      </c>
      <c r="M82" s="29">
        <v>500</v>
      </c>
    </row>
    <row r="83" spans="1:13" ht="12.75" customHeight="1" x14ac:dyDescent="0.25">
      <c r="A83" s="59"/>
      <c r="B83" s="59"/>
      <c r="C83" s="6"/>
      <c r="D83" s="29">
        <v>633010</v>
      </c>
      <c r="E83" s="6" t="s">
        <v>148</v>
      </c>
      <c r="F83" s="42">
        <v>1000</v>
      </c>
      <c r="G83" s="42">
        <v>1115</v>
      </c>
      <c r="H83" s="6">
        <v>400</v>
      </c>
      <c r="I83" s="6">
        <v>400</v>
      </c>
      <c r="J83" s="6">
        <v>100</v>
      </c>
      <c r="K83" s="138">
        <v>400</v>
      </c>
      <c r="L83" s="29">
        <v>400</v>
      </c>
      <c r="M83" s="29">
        <v>400</v>
      </c>
    </row>
    <row r="84" spans="1:13" ht="12.75" customHeight="1" x14ac:dyDescent="0.25">
      <c r="A84" s="59"/>
      <c r="B84" s="59"/>
      <c r="C84" s="6">
        <v>634</v>
      </c>
      <c r="D84" s="29"/>
      <c r="E84" s="6" t="s">
        <v>117</v>
      </c>
      <c r="F84" s="6"/>
      <c r="G84" s="6"/>
      <c r="H84" s="6"/>
      <c r="I84" s="6"/>
      <c r="J84" s="6"/>
      <c r="K84" s="138"/>
      <c r="L84" s="29"/>
      <c r="M84" s="29"/>
    </row>
    <row r="85" spans="1:13" ht="12.75" customHeight="1" x14ac:dyDescent="0.25">
      <c r="A85" s="59"/>
      <c r="B85" s="59"/>
      <c r="C85" s="6"/>
      <c r="D85" s="29">
        <v>634001</v>
      </c>
      <c r="E85" s="6" t="s">
        <v>100</v>
      </c>
      <c r="F85" s="6">
        <v>215</v>
      </c>
      <c r="G85" s="6">
        <v>291</v>
      </c>
      <c r="H85" s="42">
        <v>400</v>
      </c>
      <c r="I85" s="6">
        <v>400</v>
      </c>
      <c r="J85" s="6">
        <v>343</v>
      </c>
      <c r="K85" s="138">
        <v>400</v>
      </c>
      <c r="L85" s="29">
        <v>400</v>
      </c>
      <c r="M85" s="29">
        <v>400</v>
      </c>
    </row>
    <row r="86" spans="1:13" ht="12.75" customHeight="1" x14ac:dyDescent="0.25">
      <c r="A86" s="59"/>
      <c r="B86" s="59"/>
      <c r="C86" s="6"/>
      <c r="D86" s="29">
        <v>634002</v>
      </c>
      <c r="E86" s="6" t="s">
        <v>149</v>
      </c>
      <c r="F86" s="6">
        <v>223</v>
      </c>
      <c r="G86" s="6">
        <v>76</v>
      </c>
      <c r="H86" s="42">
        <v>1000</v>
      </c>
      <c r="I86" s="42">
        <v>1000</v>
      </c>
      <c r="J86" s="6">
        <v>91</v>
      </c>
      <c r="K86" s="138">
        <v>500</v>
      </c>
      <c r="L86" s="29">
        <v>500</v>
      </c>
      <c r="M86" s="29">
        <v>500</v>
      </c>
    </row>
    <row r="87" spans="1:13" ht="12.75" customHeight="1" x14ac:dyDescent="0.25">
      <c r="A87" s="59"/>
      <c r="B87" s="59"/>
      <c r="C87" s="6"/>
      <c r="D87" s="29">
        <v>634003</v>
      </c>
      <c r="E87" s="6" t="s">
        <v>150</v>
      </c>
      <c r="F87" s="6">
        <v>443</v>
      </c>
      <c r="G87" s="6">
        <v>470</v>
      </c>
      <c r="H87" s="6">
        <v>800</v>
      </c>
      <c r="I87" s="6">
        <v>800</v>
      </c>
      <c r="J87" s="6">
        <v>831</v>
      </c>
      <c r="K87" s="138">
        <v>500</v>
      </c>
      <c r="L87" s="29">
        <v>500</v>
      </c>
      <c r="M87" s="29">
        <v>500</v>
      </c>
    </row>
    <row r="88" spans="1:13" ht="12.75" customHeight="1" x14ac:dyDescent="0.25">
      <c r="A88" s="59"/>
      <c r="B88" s="59"/>
      <c r="C88" s="6">
        <v>635</v>
      </c>
      <c r="D88" s="29"/>
      <c r="E88" s="25" t="s">
        <v>120</v>
      </c>
      <c r="F88" s="25"/>
      <c r="G88" s="6"/>
      <c r="H88" s="25">
        <f>SUM(H89)</f>
        <v>0</v>
      </c>
      <c r="I88" s="25">
        <f>SUM(I89)</f>
        <v>0</v>
      </c>
      <c r="J88" s="25">
        <f>SUM(J89)</f>
        <v>0</v>
      </c>
      <c r="K88" s="136"/>
      <c r="L88" s="47"/>
      <c r="M88" s="47"/>
    </row>
    <row r="89" spans="1:13" ht="12.75" customHeight="1" x14ac:dyDescent="0.25">
      <c r="A89" s="59"/>
      <c r="B89" s="59"/>
      <c r="C89" s="6"/>
      <c r="D89" s="29">
        <v>635006</v>
      </c>
      <c r="E89" s="6" t="s">
        <v>122</v>
      </c>
      <c r="F89" s="6"/>
      <c r="G89" s="6"/>
      <c r="H89" s="6">
        <v>0</v>
      </c>
      <c r="I89" s="6">
        <v>0</v>
      </c>
      <c r="J89" s="6">
        <v>0</v>
      </c>
      <c r="K89" s="137">
        <v>3000</v>
      </c>
      <c r="L89" s="46">
        <v>3000</v>
      </c>
      <c r="M89" s="46">
        <v>3000</v>
      </c>
    </row>
    <row r="90" spans="1:13" ht="12.75" customHeight="1" x14ac:dyDescent="0.25">
      <c r="A90" s="59"/>
      <c r="B90" s="59"/>
      <c r="C90" s="6">
        <v>637</v>
      </c>
      <c r="D90" s="29">
        <v>637004</v>
      </c>
      <c r="E90" s="11" t="s">
        <v>125</v>
      </c>
      <c r="F90" s="11">
        <v>382</v>
      </c>
      <c r="G90" s="11">
        <v>781</v>
      </c>
      <c r="H90" s="6">
        <v>0</v>
      </c>
      <c r="I90" s="6">
        <v>0</v>
      </c>
      <c r="J90" s="6">
        <v>0</v>
      </c>
      <c r="K90" s="137">
        <v>0</v>
      </c>
      <c r="L90" s="46">
        <v>0</v>
      </c>
      <c r="M90" s="46">
        <v>0</v>
      </c>
    </row>
    <row r="91" spans="1:13" ht="12.75" customHeight="1" x14ac:dyDescent="0.25">
      <c r="A91" s="60"/>
      <c r="B91" s="60"/>
      <c r="C91" s="5"/>
      <c r="D91" s="19"/>
      <c r="E91" s="29"/>
      <c r="F91" s="29"/>
      <c r="G91" s="6"/>
      <c r="H91" s="5"/>
      <c r="I91" s="5"/>
      <c r="J91" s="5"/>
      <c r="K91" s="141"/>
      <c r="L91" s="19"/>
      <c r="M91" s="19"/>
    </row>
    <row r="92" spans="1:13" ht="12.75" customHeight="1" x14ac:dyDescent="0.25">
      <c r="A92" s="57" t="s">
        <v>214</v>
      </c>
      <c r="B92" s="57"/>
      <c r="C92" s="25"/>
      <c r="D92" s="30"/>
      <c r="E92" s="25" t="s">
        <v>32</v>
      </c>
      <c r="F92" s="25"/>
      <c r="G92" s="25"/>
      <c r="H92" s="25"/>
      <c r="I92" s="25"/>
      <c r="J92" s="25"/>
      <c r="K92" s="139"/>
      <c r="L92" s="30"/>
      <c r="M92" s="30"/>
    </row>
    <row r="93" spans="1:13" ht="12.75" customHeight="1" x14ac:dyDescent="0.25">
      <c r="A93" s="57">
        <v>4</v>
      </c>
      <c r="B93" s="57">
        <v>6</v>
      </c>
      <c r="C93" s="25">
        <v>0</v>
      </c>
      <c r="D93" s="30"/>
      <c r="E93" s="25" t="s">
        <v>33</v>
      </c>
      <c r="F93" s="25">
        <f>SUM(F94:F101)</f>
        <v>13027</v>
      </c>
      <c r="G93" s="25">
        <f>SUM(G94:G101)</f>
        <v>660</v>
      </c>
      <c r="H93" s="25">
        <f>SUM(H94:H101)</f>
        <v>8250</v>
      </c>
      <c r="I93" s="25">
        <f>SUM(I94:I101)</f>
        <v>8200</v>
      </c>
      <c r="J93" s="51">
        <f>SUM(J95+J97)</f>
        <v>1540</v>
      </c>
      <c r="K93" s="139">
        <f>SUM(K94:K101)</f>
        <v>9250</v>
      </c>
      <c r="L93" s="30">
        <f>SUM(L94:L101)</f>
        <v>9250</v>
      </c>
      <c r="M93" s="30">
        <f>SUM(M94:M101)</f>
        <v>9250</v>
      </c>
    </row>
    <row r="94" spans="1:13" ht="12.75" customHeight="1" x14ac:dyDescent="0.25">
      <c r="A94" s="59"/>
      <c r="B94" s="59"/>
      <c r="C94" s="6">
        <v>633</v>
      </c>
      <c r="D94" s="29"/>
      <c r="E94" s="6" t="s">
        <v>106</v>
      </c>
      <c r="F94" s="6"/>
      <c r="G94" s="6"/>
      <c r="H94" s="6"/>
      <c r="I94" s="6"/>
      <c r="J94" s="6">
        <f ca="1">SUM(J94:J95)</f>
        <v>0</v>
      </c>
      <c r="K94" s="138"/>
      <c r="L94" s="29"/>
      <c r="M94" s="29"/>
    </row>
    <row r="95" spans="1:13" ht="12.75" customHeight="1" x14ac:dyDescent="0.25">
      <c r="A95" s="59"/>
      <c r="B95" s="59"/>
      <c r="C95" s="6"/>
      <c r="D95" s="29">
        <v>633006</v>
      </c>
      <c r="E95" s="6" t="s">
        <v>111</v>
      </c>
      <c r="F95" s="6">
        <v>371</v>
      </c>
      <c r="G95" s="6">
        <v>614</v>
      </c>
      <c r="H95" s="42">
        <v>2000</v>
      </c>
      <c r="I95" s="42">
        <v>2000</v>
      </c>
      <c r="J95" s="6">
        <v>262</v>
      </c>
      <c r="K95" s="137">
        <v>2900</v>
      </c>
      <c r="L95" s="46">
        <v>2900</v>
      </c>
      <c r="M95" s="46">
        <v>2900</v>
      </c>
    </row>
    <row r="96" spans="1:13" ht="12.75" customHeight="1" x14ac:dyDescent="0.25">
      <c r="A96" s="59"/>
      <c r="B96" s="59"/>
      <c r="C96" s="6">
        <v>635</v>
      </c>
      <c r="D96" s="29"/>
      <c r="E96" s="13" t="s">
        <v>120</v>
      </c>
      <c r="F96" s="13"/>
      <c r="G96" s="6"/>
      <c r="H96" s="51"/>
      <c r="I96" s="51"/>
      <c r="J96" s="51"/>
      <c r="K96" s="136"/>
      <c r="L96" s="47"/>
      <c r="M96" s="47"/>
    </row>
    <row r="97" spans="1:13" ht="12.75" customHeight="1" x14ac:dyDescent="0.25">
      <c r="A97" s="57"/>
      <c r="B97" s="57"/>
      <c r="C97" s="25"/>
      <c r="D97" s="29">
        <v>635006</v>
      </c>
      <c r="E97" s="6" t="s">
        <v>151</v>
      </c>
      <c r="F97" s="86">
        <v>8762</v>
      </c>
      <c r="G97" s="13"/>
      <c r="H97" s="42">
        <v>5300</v>
      </c>
      <c r="I97" s="42">
        <v>5300</v>
      </c>
      <c r="J97" s="42">
        <v>1278</v>
      </c>
      <c r="K97" s="137">
        <v>5300</v>
      </c>
      <c r="L97" s="46">
        <v>5300</v>
      </c>
      <c r="M97" s="46">
        <v>5300</v>
      </c>
    </row>
    <row r="98" spans="1:13" ht="12.75" customHeight="1" x14ac:dyDescent="0.25">
      <c r="A98" s="59"/>
      <c r="B98" s="59"/>
      <c r="C98" s="6">
        <v>637</v>
      </c>
      <c r="D98" s="29"/>
      <c r="E98" s="6" t="s">
        <v>123</v>
      </c>
      <c r="F98" s="6"/>
      <c r="G98" s="6">
        <v>0</v>
      </c>
      <c r="H98" s="9"/>
      <c r="I98" s="6"/>
      <c r="J98" s="6"/>
      <c r="K98" s="138"/>
      <c r="L98" s="29"/>
      <c r="M98" s="29"/>
    </row>
    <row r="99" spans="1:13" ht="12.75" customHeight="1" x14ac:dyDescent="0.25">
      <c r="A99" s="62"/>
      <c r="B99" s="59"/>
      <c r="C99" s="11"/>
      <c r="D99" s="29">
        <v>637027</v>
      </c>
      <c r="E99" s="6" t="s">
        <v>152</v>
      </c>
      <c r="F99" s="6">
        <v>0</v>
      </c>
      <c r="G99" s="6">
        <v>0</v>
      </c>
      <c r="H99" s="56">
        <v>900</v>
      </c>
      <c r="I99" s="9">
        <v>900</v>
      </c>
      <c r="J99" s="6">
        <v>0</v>
      </c>
      <c r="K99" s="137">
        <v>1000</v>
      </c>
      <c r="L99" s="46">
        <v>1000</v>
      </c>
      <c r="M99" s="46">
        <v>1000</v>
      </c>
    </row>
    <row r="100" spans="1:13" ht="12.75" customHeight="1" x14ac:dyDescent="0.25">
      <c r="A100" s="59"/>
      <c r="B100" s="59"/>
      <c r="C100" s="6"/>
      <c r="D100" s="29"/>
      <c r="E100" s="13" t="s">
        <v>136</v>
      </c>
      <c r="F100" s="13"/>
      <c r="G100" s="6"/>
      <c r="H100" s="13"/>
      <c r="I100" s="25"/>
      <c r="J100" s="25"/>
      <c r="K100" s="136"/>
      <c r="L100" s="47"/>
      <c r="M100" s="47"/>
    </row>
    <row r="101" spans="1:13" ht="12.75" customHeight="1" x14ac:dyDescent="0.25">
      <c r="A101" s="59"/>
      <c r="B101" s="59"/>
      <c r="C101" s="6"/>
      <c r="D101" s="29">
        <v>635006</v>
      </c>
      <c r="E101" s="6" t="s">
        <v>153</v>
      </c>
      <c r="F101" s="42">
        <v>3894</v>
      </c>
      <c r="G101" s="6">
        <v>46</v>
      </c>
      <c r="H101" s="6">
        <v>50</v>
      </c>
      <c r="I101" s="6"/>
      <c r="J101" s="6">
        <v>0</v>
      </c>
      <c r="K101" s="137">
        <v>50</v>
      </c>
      <c r="L101" s="46">
        <v>50</v>
      </c>
      <c r="M101" s="46">
        <v>50</v>
      </c>
    </row>
    <row r="102" spans="1:13" ht="12.75" customHeight="1" x14ac:dyDescent="0.25">
      <c r="A102" s="57" t="s">
        <v>196</v>
      </c>
      <c r="B102" s="57">
        <v>9</v>
      </c>
      <c r="C102" s="25">
        <v>0</v>
      </c>
      <c r="D102" s="30"/>
      <c r="E102" s="25" t="s">
        <v>190</v>
      </c>
      <c r="F102" s="25"/>
      <c r="G102" s="6"/>
      <c r="H102" s="6"/>
      <c r="I102" s="6"/>
      <c r="J102" s="6"/>
      <c r="K102" s="137"/>
      <c r="L102" s="46"/>
      <c r="M102" s="46"/>
    </row>
    <row r="103" spans="1:13" ht="12.75" customHeight="1" x14ac:dyDescent="0.25">
      <c r="A103" s="57"/>
      <c r="B103" s="57"/>
      <c r="C103" s="25">
        <v>642</v>
      </c>
      <c r="D103" s="30"/>
      <c r="E103" s="25" t="s">
        <v>191</v>
      </c>
      <c r="F103" s="25">
        <f>SUM(F104)</f>
        <v>778</v>
      </c>
      <c r="G103" s="25">
        <f t="shared" ref="G103:M103" si="13">SUM(G104)</f>
        <v>635</v>
      </c>
      <c r="H103" s="25">
        <f t="shared" si="13"/>
        <v>700</v>
      </c>
      <c r="I103" s="25">
        <f t="shared" si="13"/>
        <v>700</v>
      </c>
      <c r="J103" s="25">
        <f t="shared" si="13"/>
        <v>318</v>
      </c>
      <c r="K103" s="136">
        <f t="shared" si="13"/>
        <v>700</v>
      </c>
      <c r="L103" s="47">
        <f t="shared" si="13"/>
        <v>700</v>
      </c>
      <c r="M103" s="47">
        <f t="shared" si="13"/>
        <v>700</v>
      </c>
    </row>
    <row r="104" spans="1:13" ht="12.75" customHeight="1" x14ac:dyDescent="0.25">
      <c r="A104" s="59"/>
      <c r="B104" s="59"/>
      <c r="C104" s="6"/>
      <c r="D104" s="29">
        <v>642006</v>
      </c>
      <c r="E104" s="6" t="s">
        <v>192</v>
      </c>
      <c r="F104" s="6">
        <v>778</v>
      </c>
      <c r="G104" s="6">
        <v>635</v>
      </c>
      <c r="H104" s="6">
        <v>700</v>
      </c>
      <c r="I104" s="6">
        <v>700</v>
      </c>
      <c r="J104" s="6">
        <v>318</v>
      </c>
      <c r="K104" s="137">
        <v>700</v>
      </c>
      <c r="L104" s="46">
        <v>700</v>
      </c>
      <c r="M104" s="46">
        <v>700</v>
      </c>
    </row>
    <row r="105" spans="1:13" ht="12.75" customHeight="1" x14ac:dyDescent="0.25">
      <c r="A105" s="60"/>
      <c r="B105" s="60"/>
      <c r="C105" s="5"/>
      <c r="D105" s="19"/>
      <c r="E105" s="5"/>
      <c r="F105" s="5"/>
      <c r="G105" s="5"/>
      <c r="H105" s="5"/>
      <c r="I105" s="5"/>
      <c r="J105" s="5"/>
      <c r="K105" s="141"/>
      <c r="L105" s="19"/>
      <c r="M105" s="19"/>
    </row>
    <row r="106" spans="1:13" ht="12.75" customHeight="1" x14ac:dyDescent="0.25">
      <c r="A106" s="57" t="s">
        <v>202</v>
      </c>
      <c r="B106" s="57"/>
      <c r="C106" s="25"/>
      <c r="D106" s="30"/>
      <c r="E106" s="25" t="s">
        <v>34</v>
      </c>
      <c r="F106" s="25"/>
      <c r="G106" s="25"/>
      <c r="H106" s="25"/>
      <c r="I106" s="25"/>
      <c r="J106" s="25"/>
      <c r="K106" s="139"/>
      <c r="L106" s="30"/>
      <c r="M106" s="30"/>
    </row>
    <row r="107" spans="1:13" ht="12.75" customHeight="1" x14ac:dyDescent="0.25">
      <c r="A107" s="57">
        <v>5</v>
      </c>
      <c r="B107" s="57">
        <v>1</v>
      </c>
      <c r="C107" s="25">
        <v>0</v>
      </c>
      <c r="D107" s="30"/>
      <c r="E107" s="25" t="s">
        <v>35</v>
      </c>
      <c r="F107" s="25">
        <f>SUM(F108:F113)</f>
        <v>15194</v>
      </c>
      <c r="G107" s="25">
        <f>SUM(G108:G113)</f>
        <v>14563</v>
      </c>
      <c r="H107" s="25">
        <f>SUM(H108:H114)</f>
        <v>12600</v>
      </c>
      <c r="I107" s="25">
        <f>SUM(I108:I114)</f>
        <v>12600</v>
      </c>
      <c r="J107" s="25">
        <f>SUM(J109:J114)</f>
        <v>12717</v>
      </c>
      <c r="K107" s="139">
        <f>SUM(K108:K114)</f>
        <v>14100</v>
      </c>
      <c r="L107" s="30">
        <f>SUM(L108:L114)</f>
        <v>14100</v>
      </c>
      <c r="M107" s="30">
        <f>SUM(M108:M114)</f>
        <v>14100</v>
      </c>
    </row>
    <row r="108" spans="1:13" ht="12.75" customHeight="1" x14ac:dyDescent="0.25">
      <c r="A108" s="57"/>
      <c r="B108" s="57"/>
      <c r="C108" s="25">
        <v>633</v>
      </c>
      <c r="D108" s="30"/>
      <c r="E108" s="25" t="s">
        <v>106</v>
      </c>
      <c r="F108" s="25"/>
      <c r="G108" s="25"/>
      <c r="H108" s="25"/>
      <c r="I108" s="25"/>
      <c r="J108" s="25"/>
      <c r="K108" s="139"/>
      <c r="L108" s="30"/>
      <c r="M108" s="30"/>
    </row>
    <row r="109" spans="1:13" ht="12.75" customHeight="1" x14ac:dyDescent="0.25">
      <c r="A109" s="57"/>
      <c r="B109" s="57"/>
      <c r="C109" s="25"/>
      <c r="D109" s="29">
        <v>633006</v>
      </c>
      <c r="E109" s="6" t="s">
        <v>111</v>
      </c>
      <c r="F109" s="6">
        <v>605</v>
      </c>
      <c r="G109" s="25">
        <v>0</v>
      </c>
      <c r="H109" s="6">
        <v>0</v>
      </c>
      <c r="I109" s="6">
        <v>0</v>
      </c>
      <c r="J109" s="6">
        <v>343</v>
      </c>
      <c r="K109" s="139"/>
      <c r="L109" s="30"/>
      <c r="M109" s="30"/>
    </row>
    <row r="110" spans="1:13" ht="12.75" customHeight="1" x14ac:dyDescent="0.25">
      <c r="A110" s="59"/>
      <c r="B110" s="59"/>
      <c r="C110" s="6">
        <v>637</v>
      </c>
      <c r="D110" s="29"/>
      <c r="E110" s="6" t="s">
        <v>123</v>
      </c>
      <c r="F110" s="6"/>
      <c r="G110" s="6"/>
      <c r="H110" s="42"/>
      <c r="I110" s="6"/>
      <c r="J110" s="6"/>
      <c r="K110" s="138"/>
      <c r="L110" s="29"/>
      <c r="M110" s="29"/>
    </row>
    <row r="111" spans="1:13" ht="12.75" customHeight="1" x14ac:dyDescent="0.25">
      <c r="A111" s="59"/>
      <c r="B111" s="59"/>
      <c r="C111" s="6"/>
      <c r="D111" s="29">
        <v>637004</v>
      </c>
      <c r="E111" s="6" t="s">
        <v>125</v>
      </c>
      <c r="F111" s="42">
        <v>14589</v>
      </c>
      <c r="G111" s="42">
        <v>14463</v>
      </c>
      <c r="H111" s="42">
        <v>12500</v>
      </c>
      <c r="I111" s="42">
        <v>12500</v>
      </c>
      <c r="J111" s="42">
        <v>12374</v>
      </c>
      <c r="K111" s="137">
        <v>14000</v>
      </c>
      <c r="L111" s="46">
        <v>14000</v>
      </c>
      <c r="M111" s="46">
        <v>14000</v>
      </c>
    </row>
    <row r="112" spans="1:13" ht="12.75" customHeight="1" x14ac:dyDescent="0.25">
      <c r="A112" s="59"/>
      <c r="B112" s="59"/>
      <c r="C112" s="6"/>
      <c r="D112" s="29"/>
      <c r="E112" s="25" t="s">
        <v>136</v>
      </c>
      <c r="F112" s="25"/>
      <c r="G112" s="6"/>
      <c r="H112" s="6"/>
      <c r="I112" s="6"/>
      <c r="J112" s="6"/>
      <c r="K112" s="138"/>
      <c r="L112" s="29"/>
      <c r="M112" s="29"/>
    </row>
    <row r="113" spans="1:13" ht="12.75" customHeight="1" x14ac:dyDescent="0.25">
      <c r="A113" s="59"/>
      <c r="B113" s="59"/>
      <c r="C113" s="6"/>
      <c r="D113" s="29">
        <v>637004</v>
      </c>
      <c r="E113" s="6" t="s">
        <v>125</v>
      </c>
      <c r="F113" s="6">
        <v>0</v>
      </c>
      <c r="G113" s="6">
        <v>100</v>
      </c>
      <c r="H113" s="6">
        <v>100</v>
      </c>
      <c r="I113" s="6">
        <v>100</v>
      </c>
      <c r="J113" s="6">
        <v>0</v>
      </c>
      <c r="K113" s="138">
        <v>100</v>
      </c>
      <c r="L113" s="29">
        <v>100</v>
      </c>
      <c r="M113" s="29">
        <v>100</v>
      </c>
    </row>
    <row r="114" spans="1:13" ht="12.75" customHeight="1" x14ac:dyDescent="0.25">
      <c r="A114" s="61"/>
      <c r="B114" s="61"/>
      <c r="C114" s="11"/>
      <c r="D114" s="20"/>
      <c r="E114" s="29"/>
      <c r="F114" s="29"/>
      <c r="G114" s="6"/>
      <c r="H114" s="11"/>
      <c r="I114" s="11"/>
      <c r="J114" s="11"/>
      <c r="K114" s="142"/>
      <c r="L114" s="20"/>
      <c r="M114" s="20"/>
    </row>
    <row r="115" spans="1:13" ht="12.75" customHeight="1" x14ac:dyDescent="0.25">
      <c r="A115" s="58"/>
      <c r="B115" s="58"/>
      <c r="C115" s="19"/>
      <c r="D115" s="19"/>
      <c r="E115" s="19"/>
      <c r="F115" s="19"/>
      <c r="G115" s="19"/>
      <c r="H115" s="19"/>
      <c r="I115" s="19"/>
      <c r="J115" s="19"/>
      <c r="K115" s="141"/>
      <c r="L115" s="19"/>
      <c r="M115" s="19"/>
    </row>
    <row r="116" spans="1:13" ht="12.75" customHeight="1" x14ac:dyDescent="0.25">
      <c r="A116" s="63" t="s">
        <v>203</v>
      </c>
      <c r="B116" s="63"/>
      <c r="C116" s="30"/>
      <c r="D116" s="30"/>
      <c r="E116" s="25" t="s">
        <v>36</v>
      </c>
      <c r="F116" s="25"/>
      <c r="G116" s="30"/>
      <c r="H116" s="30"/>
      <c r="I116" s="30"/>
      <c r="J116" s="30"/>
      <c r="K116" s="139"/>
      <c r="L116" s="30"/>
      <c r="M116" s="30"/>
    </row>
    <row r="117" spans="1:13" ht="12.75" customHeight="1" x14ac:dyDescent="0.25">
      <c r="A117" s="63">
        <v>6</v>
      </c>
      <c r="B117" s="63">
        <v>2</v>
      </c>
      <c r="C117" s="30">
        <v>0</v>
      </c>
      <c r="D117" s="30"/>
      <c r="E117" s="25" t="s">
        <v>37</v>
      </c>
      <c r="F117" s="51">
        <f>SUM(F118:F127)</f>
        <v>16438</v>
      </c>
      <c r="G117" s="47">
        <f>SUM(G118:G127)</f>
        <v>20263</v>
      </c>
      <c r="H117" s="47">
        <f>SUM(H118:H127)</f>
        <v>11035</v>
      </c>
      <c r="I117" s="47">
        <f>SUM(I118:I127)</f>
        <v>15777</v>
      </c>
      <c r="J117" s="47">
        <f>SUM(J118:J127)</f>
        <v>8712</v>
      </c>
      <c r="K117" s="136">
        <f>SUM(K118:K126)</f>
        <v>9430</v>
      </c>
      <c r="L117" s="47">
        <f>SUM(L118:L126)</f>
        <v>6430</v>
      </c>
      <c r="M117" s="47">
        <f>SUM(M118:M126)</f>
        <v>6430</v>
      </c>
    </row>
    <row r="118" spans="1:13" ht="12.75" customHeight="1" x14ac:dyDescent="0.25">
      <c r="A118" s="64"/>
      <c r="B118" s="64"/>
      <c r="C118" s="29">
        <v>610</v>
      </c>
      <c r="D118" s="29"/>
      <c r="E118" s="29" t="s">
        <v>154</v>
      </c>
      <c r="F118" s="46">
        <v>3301</v>
      </c>
      <c r="G118" s="46">
        <v>2940</v>
      </c>
      <c r="H118" s="46">
        <v>6022</v>
      </c>
      <c r="I118" s="46">
        <v>6022</v>
      </c>
      <c r="J118" s="46">
        <v>3878</v>
      </c>
      <c r="K118" s="137">
        <v>3470</v>
      </c>
      <c r="L118" s="46">
        <v>3470</v>
      </c>
      <c r="M118" s="46">
        <v>3470</v>
      </c>
    </row>
    <row r="119" spans="1:13" ht="12.75" customHeight="1" x14ac:dyDescent="0.25">
      <c r="A119" s="64"/>
      <c r="B119" s="64"/>
      <c r="C119" s="29">
        <v>620</v>
      </c>
      <c r="D119" s="29"/>
      <c r="E119" s="29" t="s">
        <v>155</v>
      </c>
      <c r="F119" s="29">
        <v>243</v>
      </c>
      <c r="G119" s="29">
        <v>0</v>
      </c>
      <c r="H119" s="46">
        <v>2083</v>
      </c>
      <c r="I119" s="46">
        <v>2083</v>
      </c>
      <c r="J119" s="29">
        <v>539</v>
      </c>
      <c r="K119" s="137">
        <v>960</v>
      </c>
      <c r="L119" s="46">
        <v>960</v>
      </c>
      <c r="M119" s="46">
        <v>960</v>
      </c>
    </row>
    <row r="120" spans="1:13" ht="12.75" customHeight="1" x14ac:dyDescent="0.25">
      <c r="A120" s="63"/>
      <c r="B120" s="63"/>
      <c r="C120" s="30">
        <v>633</v>
      </c>
      <c r="D120" s="30"/>
      <c r="E120" s="25" t="s">
        <v>156</v>
      </c>
      <c r="F120" s="25"/>
      <c r="G120" s="30"/>
      <c r="H120" s="30"/>
      <c r="I120" s="30"/>
      <c r="J120" s="30"/>
      <c r="K120" s="139"/>
      <c r="L120" s="30"/>
      <c r="M120" s="30"/>
    </row>
    <row r="121" spans="1:13" ht="12.75" customHeight="1" x14ac:dyDescent="0.25">
      <c r="A121" s="64"/>
      <c r="B121" s="64"/>
      <c r="C121" s="29"/>
      <c r="D121" s="29">
        <v>633006</v>
      </c>
      <c r="E121" s="29" t="s">
        <v>111</v>
      </c>
      <c r="F121" s="29">
        <v>39</v>
      </c>
      <c r="G121" s="46">
        <v>1718</v>
      </c>
      <c r="H121" s="29">
        <v>200</v>
      </c>
      <c r="I121" s="29">
        <v>200</v>
      </c>
      <c r="J121" s="29">
        <v>599</v>
      </c>
      <c r="K121" s="138">
        <v>500</v>
      </c>
      <c r="L121" s="29">
        <v>500</v>
      </c>
      <c r="M121" s="29">
        <v>500</v>
      </c>
    </row>
    <row r="122" spans="1:13" ht="12.75" customHeight="1" x14ac:dyDescent="0.25">
      <c r="A122" s="64"/>
      <c r="B122" s="64"/>
      <c r="C122" s="29"/>
      <c r="D122" s="29">
        <v>633006</v>
      </c>
      <c r="E122" s="29" t="s">
        <v>157</v>
      </c>
      <c r="F122" s="29">
        <v>0</v>
      </c>
      <c r="G122" s="46">
        <v>1944</v>
      </c>
      <c r="H122" s="46">
        <v>1830</v>
      </c>
      <c r="I122" s="46">
        <v>1830</v>
      </c>
      <c r="J122" s="29">
        <v>0</v>
      </c>
      <c r="K122" s="137">
        <v>1500</v>
      </c>
      <c r="L122" s="46">
        <v>1500</v>
      </c>
      <c r="M122" s="46">
        <v>1500</v>
      </c>
    </row>
    <row r="123" spans="1:13" ht="12.75" customHeight="1" x14ac:dyDescent="0.25">
      <c r="A123" s="64"/>
      <c r="B123" s="64"/>
      <c r="C123" s="29"/>
      <c r="D123" s="29"/>
      <c r="E123" s="25" t="s">
        <v>136</v>
      </c>
      <c r="F123" s="25"/>
      <c r="G123" s="29"/>
      <c r="H123" s="29"/>
      <c r="I123" s="29"/>
      <c r="J123" s="29"/>
      <c r="K123" s="138"/>
      <c r="L123" s="29"/>
      <c r="M123" s="29"/>
    </row>
    <row r="124" spans="1:13" ht="12.75" customHeight="1" x14ac:dyDescent="0.25">
      <c r="A124" s="64"/>
      <c r="B124" s="64"/>
      <c r="C124" s="29">
        <v>610</v>
      </c>
      <c r="D124" s="29"/>
      <c r="E124" s="6" t="s">
        <v>158</v>
      </c>
      <c r="F124" s="42">
        <v>9263</v>
      </c>
      <c r="G124" s="46">
        <v>8357</v>
      </c>
      <c r="H124" s="29">
        <v>532</v>
      </c>
      <c r="I124" s="46">
        <v>3582</v>
      </c>
      <c r="J124" s="46">
        <v>2041</v>
      </c>
      <c r="K124" s="137">
        <v>1950</v>
      </c>
      <c r="L124" s="46">
        <v>0</v>
      </c>
      <c r="M124" s="46">
        <v>0</v>
      </c>
    </row>
    <row r="125" spans="1:13" ht="12.75" customHeight="1" x14ac:dyDescent="0.25">
      <c r="A125" s="64"/>
      <c r="B125" s="64"/>
      <c r="C125" s="29">
        <v>620</v>
      </c>
      <c r="D125" s="29"/>
      <c r="E125" s="29" t="s">
        <v>142</v>
      </c>
      <c r="F125" s="46">
        <v>3368</v>
      </c>
      <c r="G125" s="46">
        <v>3120</v>
      </c>
      <c r="H125" s="29">
        <v>368</v>
      </c>
      <c r="I125" s="46">
        <v>1760</v>
      </c>
      <c r="J125" s="46">
        <v>1377</v>
      </c>
      <c r="K125" s="137">
        <v>1050</v>
      </c>
      <c r="L125" s="46">
        <v>0</v>
      </c>
      <c r="M125" s="46">
        <v>0</v>
      </c>
    </row>
    <row r="126" spans="1:13" ht="12.75" customHeight="1" x14ac:dyDescent="0.25">
      <c r="A126" s="64"/>
      <c r="B126" s="64"/>
      <c r="C126" s="29">
        <v>633</v>
      </c>
      <c r="D126" s="29"/>
      <c r="E126" s="29" t="s">
        <v>106</v>
      </c>
      <c r="F126" s="46"/>
      <c r="G126" s="29"/>
      <c r="H126" s="29">
        <v>0</v>
      </c>
      <c r="I126" s="46">
        <v>300</v>
      </c>
      <c r="J126" s="46">
        <v>278</v>
      </c>
      <c r="K126" s="137"/>
      <c r="L126" s="46"/>
      <c r="M126" s="46"/>
    </row>
    <row r="127" spans="1:13" ht="12.75" customHeight="1" x14ac:dyDescent="0.25">
      <c r="A127" s="64"/>
      <c r="B127" s="64"/>
      <c r="C127" s="29"/>
      <c r="D127" s="29">
        <v>633006</v>
      </c>
      <c r="E127" s="6" t="s">
        <v>111</v>
      </c>
      <c r="F127" s="6">
        <v>224</v>
      </c>
      <c r="G127" s="46">
        <v>2184</v>
      </c>
      <c r="H127" s="29"/>
      <c r="I127" s="29"/>
      <c r="J127" s="29"/>
      <c r="K127" s="138"/>
      <c r="L127" s="29"/>
      <c r="M127" s="29"/>
    </row>
    <row r="128" spans="1:13" ht="12.75" customHeight="1" x14ac:dyDescent="0.25">
      <c r="A128" s="63" t="s">
        <v>203</v>
      </c>
      <c r="B128" s="63">
        <v>4</v>
      </c>
      <c r="C128" s="30">
        <v>0</v>
      </c>
      <c r="D128" s="29"/>
      <c r="E128" s="25" t="s">
        <v>38</v>
      </c>
      <c r="F128" s="25">
        <f>SUM(F129:F136)</f>
        <v>10688</v>
      </c>
      <c r="G128" s="47">
        <f t="shared" ref="G128:M128" si="14">SUM(G129:G136)</f>
        <v>9713</v>
      </c>
      <c r="H128" s="30">
        <f t="shared" si="14"/>
        <v>12900</v>
      </c>
      <c r="I128" s="30">
        <f t="shared" si="14"/>
        <v>12900</v>
      </c>
      <c r="J128" s="30">
        <f t="shared" si="14"/>
        <v>6557</v>
      </c>
      <c r="K128" s="139">
        <f t="shared" si="14"/>
        <v>11950</v>
      </c>
      <c r="L128" s="30">
        <f t="shared" si="14"/>
        <v>11950</v>
      </c>
      <c r="M128" s="30">
        <f t="shared" si="14"/>
        <v>11950</v>
      </c>
    </row>
    <row r="129" spans="1:13" ht="12.75" customHeight="1" x14ac:dyDescent="0.25">
      <c r="A129" s="64"/>
      <c r="B129" s="64"/>
      <c r="C129" s="29">
        <v>632</v>
      </c>
      <c r="D129" s="29"/>
      <c r="E129" s="29" t="s">
        <v>164</v>
      </c>
      <c r="F129" s="29"/>
      <c r="G129" s="46"/>
      <c r="H129" s="29"/>
      <c r="I129" s="29"/>
      <c r="J129" s="29"/>
      <c r="K129" s="138"/>
      <c r="L129" s="29"/>
      <c r="M129" s="29"/>
    </row>
    <row r="130" spans="1:13" ht="12.75" customHeight="1" x14ac:dyDescent="0.25">
      <c r="A130" s="64"/>
      <c r="B130" s="64"/>
      <c r="C130" s="29"/>
      <c r="D130" s="29">
        <v>632001</v>
      </c>
      <c r="E130" s="29" t="s">
        <v>98</v>
      </c>
      <c r="F130" s="46">
        <v>8571</v>
      </c>
      <c r="G130" s="46">
        <v>8053</v>
      </c>
      <c r="H130" s="46">
        <v>8500</v>
      </c>
      <c r="I130" s="46">
        <v>8500</v>
      </c>
      <c r="J130" s="46">
        <v>6173</v>
      </c>
      <c r="K130" s="137">
        <v>8500</v>
      </c>
      <c r="L130" s="46">
        <v>8500</v>
      </c>
      <c r="M130" s="46">
        <v>8500</v>
      </c>
    </row>
    <row r="131" spans="1:13" ht="12.75" customHeight="1" x14ac:dyDescent="0.25">
      <c r="A131" s="64"/>
      <c r="B131" s="64"/>
      <c r="C131" s="29">
        <v>633</v>
      </c>
      <c r="D131" s="29"/>
      <c r="E131" s="29" t="s">
        <v>106</v>
      </c>
      <c r="F131" s="29"/>
      <c r="G131" s="29"/>
      <c r="H131" s="29"/>
      <c r="I131" s="29"/>
      <c r="J131" s="29"/>
      <c r="K131" s="137"/>
      <c r="L131" s="46">
        <v>1000</v>
      </c>
      <c r="M131" s="46">
        <v>1000</v>
      </c>
    </row>
    <row r="132" spans="1:13" ht="12.75" customHeight="1" x14ac:dyDescent="0.25">
      <c r="A132" s="64"/>
      <c r="B132" s="64"/>
      <c r="C132" s="29"/>
      <c r="D132" s="29">
        <v>633006</v>
      </c>
      <c r="E132" s="29" t="s">
        <v>111</v>
      </c>
      <c r="F132" s="46">
        <v>136</v>
      </c>
      <c r="G132" s="29">
        <v>976</v>
      </c>
      <c r="H132" s="29">
        <v>900</v>
      </c>
      <c r="I132" s="29">
        <v>900</v>
      </c>
      <c r="J132" s="29">
        <v>29</v>
      </c>
      <c r="K132" s="137">
        <v>1000</v>
      </c>
      <c r="L132" s="29"/>
      <c r="M132" s="29"/>
    </row>
    <row r="133" spans="1:13" ht="12.75" customHeight="1" x14ac:dyDescent="0.25">
      <c r="A133" s="64"/>
      <c r="B133" s="64"/>
      <c r="C133" s="29">
        <v>635</v>
      </c>
      <c r="D133" s="29"/>
      <c r="E133" s="25" t="s">
        <v>120</v>
      </c>
      <c r="F133" s="25"/>
      <c r="G133" s="29"/>
      <c r="H133" s="29"/>
      <c r="I133" s="29"/>
      <c r="J133" s="29"/>
      <c r="K133" s="138"/>
      <c r="L133" s="29"/>
      <c r="M133" s="29"/>
    </row>
    <row r="134" spans="1:13" ht="12.75" customHeight="1" x14ac:dyDescent="0.25">
      <c r="A134" s="64"/>
      <c r="B134" s="64"/>
      <c r="C134" s="29"/>
      <c r="D134" s="29">
        <v>635004</v>
      </c>
      <c r="E134" s="6" t="s">
        <v>159</v>
      </c>
      <c r="F134" s="42">
        <v>1383</v>
      </c>
      <c r="G134" s="29">
        <v>0</v>
      </c>
      <c r="H134" s="46">
        <v>3000</v>
      </c>
      <c r="I134" s="46">
        <v>3000</v>
      </c>
      <c r="J134" s="29">
        <v>0</v>
      </c>
      <c r="K134" s="137">
        <v>1850</v>
      </c>
      <c r="L134" s="46">
        <v>1850</v>
      </c>
      <c r="M134" s="46">
        <v>1850</v>
      </c>
    </row>
    <row r="135" spans="1:13" ht="12.75" customHeight="1" x14ac:dyDescent="0.25">
      <c r="A135" s="57"/>
      <c r="B135" s="57"/>
      <c r="C135" s="6">
        <v>637</v>
      </c>
      <c r="D135" s="25"/>
      <c r="E135" s="6" t="s">
        <v>123</v>
      </c>
      <c r="F135" s="6"/>
      <c r="G135" s="25"/>
      <c r="H135" s="25"/>
      <c r="I135" s="25"/>
      <c r="J135" s="25"/>
      <c r="K135" s="124"/>
      <c r="L135" s="25"/>
      <c r="M135" s="25"/>
    </row>
    <row r="136" spans="1:13" ht="12.75" customHeight="1" x14ac:dyDescent="0.25">
      <c r="A136" s="64"/>
      <c r="B136" s="64"/>
      <c r="C136" s="29"/>
      <c r="D136" s="29">
        <v>637027</v>
      </c>
      <c r="E136" s="11" t="s">
        <v>152</v>
      </c>
      <c r="F136" s="6">
        <v>598</v>
      </c>
      <c r="G136" s="29">
        <v>684</v>
      </c>
      <c r="H136" s="29">
        <v>500</v>
      </c>
      <c r="I136" s="29">
        <v>500</v>
      </c>
      <c r="J136" s="29">
        <v>355</v>
      </c>
      <c r="K136" s="138">
        <v>600</v>
      </c>
      <c r="L136" s="29">
        <v>600</v>
      </c>
      <c r="M136" s="29">
        <v>600</v>
      </c>
    </row>
    <row r="137" spans="1:13" ht="12.75" customHeight="1" x14ac:dyDescent="0.25">
      <c r="A137" s="58"/>
      <c r="B137" s="58"/>
      <c r="C137" s="19"/>
      <c r="D137" s="19"/>
      <c r="E137" s="19"/>
      <c r="F137" s="19"/>
      <c r="G137" s="19"/>
      <c r="H137" s="19"/>
      <c r="I137" s="19"/>
      <c r="J137" s="19"/>
      <c r="K137" s="141"/>
      <c r="L137" s="19"/>
      <c r="M137" s="19"/>
    </row>
    <row r="138" spans="1:13" ht="12.75" customHeight="1" x14ac:dyDescent="0.25">
      <c r="A138" s="63" t="s">
        <v>199</v>
      </c>
      <c r="B138" s="63"/>
      <c r="C138" s="30"/>
      <c r="D138" s="30"/>
      <c r="E138" s="30" t="s">
        <v>39</v>
      </c>
      <c r="F138" s="30"/>
      <c r="G138" s="30"/>
      <c r="H138" s="30"/>
      <c r="I138" s="30"/>
      <c r="J138" s="30"/>
      <c r="K138" s="139"/>
      <c r="L138" s="30"/>
      <c r="M138" s="30"/>
    </row>
    <row r="139" spans="1:13" ht="12.75" customHeight="1" x14ac:dyDescent="0.25">
      <c r="A139" s="63">
        <v>8</v>
      </c>
      <c r="B139" s="63">
        <v>1</v>
      </c>
      <c r="C139" s="30">
        <v>0</v>
      </c>
      <c r="D139" s="30"/>
      <c r="E139" s="30" t="s">
        <v>40</v>
      </c>
      <c r="F139" s="30">
        <f>SUM(F140:F147)</f>
        <v>2850</v>
      </c>
      <c r="G139" s="30">
        <f t="shared" ref="G139:M139" si="15">SUM(G140:G147)</f>
        <v>7536</v>
      </c>
      <c r="H139" s="30">
        <f t="shared" si="15"/>
        <v>8360</v>
      </c>
      <c r="I139" s="30">
        <f t="shared" si="15"/>
        <v>8360</v>
      </c>
      <c r="J139" s="30">
        <f t="shared" si="15"/>
        <v>1245</v>
      </c>
      <c r="K139" s="136">
        <f t="shared" si="15"/>
        <v>8360</v>
      </c>
      <c r="L139" s="47">
        <f t="shared" si="15"/>
        <v>8360</v>
      </c>
      <c r="M139" s="47">
        <f t="shared" si="15"/>
        <v>8360</v>
      </c>
    </row>
    <row r="140" spans="1:13" ht="12.75" customHeight="1" x14ac:dyDescent="0.25">
      <c r="A140" s="64"/>
      <c r="B140" s="64"/>
      <c r="C140" s="29">
        <v>632</v>
      </c>
      <c r="D140" s="29"/>
      <c r="E140" s="6" t="s">
        <v>160</v>
      </c>
      <c r="F140" s="6"/>
      <c r="G140" s="29"/>
      <c r="H140" s="29"/>
      <c r="I140" s="29"/>
      <c r="J140" s="29"/>
      <c r="K140" s="137"/>
      <c r="L140" s="46"/>
      <c r="M140" s="46"/>
    </row>
    <row r="141" spans="1:13" ht="12.75" customHeight="1" x14ac:dyDescent="0.25">
      <c r="A141" s="64"/>
      <c r="B141" s="64"/>
      <c r="C141" s="29"/>
      <c r="D141" s="29">
        <v>632001</v>
      </c>
      <c r="E141" s="6" t="s">
        <v>98</v>
      </c>
      <c r="F141" s="42">
        <v>2316</v>
      </c>
      <c r="G141" s="29">
        <v>985</v>
      </c>
      <c r="H141" s="46">
        <v>2000</v>
      </c>
      <c r="I141" s="46">
        <v>2000</v>
      </c>
      <c r="J141" s="29">
        <v>998</v>
      </c>
      <c r="K141" s="137">
        <v>2000</v>
      </c>
      <c r="L141" s="46">
        <v>2000</v>
      </c>
      <c r="M141" s="46">
        <v>2000</v>
      </c>
    </row>
    <row r="142" spans="1:13" ht="12.75" customHeight="1" x14ac:dyDescent="0.25">
      <c r="A142" s="64"/>
      <c r="B142" s="64"/>
      <c r="C142" s="29"/>
      <c r="D142" s="29">
        <v>632002</v>
      </c>
      <c r="E142" s="6" t="s">
        <v>101</v>
      </c>
      <c r="F142" s="6">
        <v>175</v>
      </c>
      <c r="G142" s="29">
        <v>64</v>
      </c>
      <c r="H142" s="29">
        <v>300</v>
      </c>
      <c r="I142" s="29">
        <v>300</v>
      </c>
      <c r="J142" s="29">
        <v>42</v>
      </c>
      <c r="K142" s="137">
        <v>300</v>
      </c>
      <c r="L142" s="46">
        <v>300</v>
      </c>
      <c r="M142" s="46">
        <v>300</v>
      </c>
    </row>
    <row r="143" spans="1:13" ht="12.75" customHeight="1" x14ac:dyDescent="0.25">
      <c r="A143" s="63"/>
      <c r="B143" s="63"/>
      <c r="C143" s="30">
        <v>633</v>
      </c>
      <c r="D143" s="30"/>
      <c r="E143" s="30" t="s">
        <v>106</v>
      </c>
      <c r="F143" s="30"/>
      <c r="G143" s="30"/>
      <c r="H143" s="30"/>
      <c r="I143" s="30"/>
      <c r="J143" s="30"/>
      <c r="K143" s="137"/>
      <c r="L143" s="46"/>
      <c r="M143" s="46"/>
    </row>
    <row r="144" spans="1:13" ht="12.75" customHeight="1" x14ac:dyDescent="0.25">
      <c r="A144" s="64"/>
      <c r="B144" s="64"/>
      <c r="C144" s="29"/>
      <c r="D144" s="29">
        <v>633006</v>
      </c>
      <c r="E144" s="29" t="s">
        <v>111</v>
      </c>
      <c r="F144" s="46">
        <v>359</v>
      </c>
      <c r="G144" s="46">
        <v>1427</v>
      </c>
      <c r="H144" s="46">
        <v>1000</v>
      </c>
      <c r="I144" s="46">
        <v>1000</v>
      </c>
      <c r="J144" s="29">
        <v>205</v>
      </c>
      <c r="K144" s="137">
        <v>1000</v>
      </c>
      <c r="L144" s="46">
        <v>1000</v>
      </c>
      <c r="M144" s="46">
        <v>1000</v>
      </c>
    </row>
    <row r="145" spans="1:13" ht="12.75" customHeight="1" x14ac:dyDescent="0.25">
      <c r="A145" s="64"/>
      <c r="B145" s="64"/>
      <c r="C145" s="29">
        <v>642</v>
      </c>
      <c r="D145" s="29"/>
      <c r="E145" s="29" t="s">
        <v>161</v>
      </c>
      <c r="F145" s="29"/>
      <c r="G145" s="29"/>
      <c r="H145" s="29"/>
      <c r="I145" s="29"/>
      <c r="J145" s="29"/>
      <c r="K145" s="138"/>
      <c r="L145" s="29"/>
      <c r="M145" s="29"/>
    </row>
    <row r="146" spans="1:13" ht="12.75" customHeight="1" x14ac:dyDescent="0.25">
      <c r="A146" s="64"/>
      <c r="B146" s="64"/>
      <c r="C146" s="29"/>
      <c r="D146" s="29">
        <v>642001</v>
      </c>
      <c r="E146" s="29" t="s">
        <v>162</v>
      </c>
      <c r="F146" s="52"/>
      <c r="G146" s="46">
        <v>5060</v>
      </c>
      <c r="H146" s="46">
        <v>5060</v>
      </c>
      <c r="I146" s="46">
        <v>5060</v>
      </c>
      <c r="J146" s="52"/>
      <c r="K146" s="137">
        <v>4060</v>
      </c>
      <c r="L146" s="46">
        <v>4060</v>
      </c>
      <c r="M146" s="46">
        <v>4060</v>
      </c>
    </row>
    <row r="147" spans="1:13" ht="12.75" customHeight="1" x14ac:dyDescent="0.25">
      <c r="A147" s="64"/>
      <c r="B147" s="64"/>
      <c r="C147" s="29"/>
      <c r="D147" s="29">
        <v>642001</v>
      </c>
      <c r="E147" s="29" t="s">
        <v>163</v>
      </c>
      <c r="F147" s="29"/>
      <c r="G147" s="29"/>
      <c r="H147" s="29">
        <v>0</v>
      </c>
      <c r="I147" s="29">
        <v>0</v>
      </c>
      <c r="J147" s="29">
        <v>0</v>
      </c>
      <c r="K147" s="137">
        <v>1000</v>
      </c>
      <c r="L147" s="46">
        <v>1000</v>
      </c>
      <c r="M147" s="46">
        <v>1000</v>
      </c>
    </row>
    <row r="148" spans="1:13" ht="12.75" customHeight="1" x14ac:dyDescent="0.25">
      <c r="A148" s="64"/>
      <c r="B148" s="64"/>
      <c r="C148" s="29"/>
      <c r="D148" s="29"/>
      <c r="E148" s="30"/>
      <c r="F148" s="30"/>
      <c r="G148" s="29"/>
      <c r="H148" s="29"/>
      <c r="I148" s="29"/>
      <c r="J148" s="29"/>
      <c r="K148" s="138"/>
      <c r="L148" s="29"/>
      <c r="M148" s="29"/>
    </row>
    <row r="149" spans="1:13" ht="12.75" customHeight="1" x14ac:dyDescent="0.25">
      <c r="A149" s="58" t="s">
        <v>199</v>
      </c>
      <c r="B149" s="58">
        <v>2</v>
      </c>
      <c r="C149" s="19">
        <v>0</v>
      </c>
      <c r="D149" s="19"/>
      <c r="E149" s="32" t="s">
        <v>41</v>
      </c>
      <c r="F149" s="32">
        <f>SUM(F150:F160)</f>
        <v>5995</v>
      </c>
      <c r="G149" s="32">
        <f t="shared" ref="G149:M149" si="16">SUM(G150:G160)</f>
        <v>10665</v>
      </c>
      <c r="H149" s="32">
        <f t="shared" si="16"/>
        <v>10140</v>
      </c>
      <c r="I149" s="32">
        <f t="shared" si="16"/>
        <v>8350</v>
      </c>
      <c r="J149" s="32">
        <f t="shared" si="16"/>
        <v>5126</v>
      </c>
      <c r="K149" s="140">
        <f t="shared" si="16"/>
        <v>14100</v>
      </c>
      <c r="L149" s="32">
        <f t="shared" si="16"/>
        <v>14100</v>
      </c>
      <c r="M149" s="32">
        <f t="shared" si="16"/>
        <v>14100</v>
      </c>
    </row>
    <row r="150" spans="1:13" ht="12.75" customHeight="1" x14ac:dyDescent="0.25">
      <c r="A150" s="64"/>
      <c r="B150" s="64"/>
      <c r="C150" s="29">
        <v>632</v>
      </c>
      <c r="D150" s="29"/>
      <c r="E150" s="29" t="s">
        <v>164</v>
      </c>
      <c r="F150" s="29"/>
      <c r="G150" s="29"/>
      <c r="H150" s="29"/>
      <c r="I150" s="29"/>
      <c r="J150" s="29"/>
      <c r="K150" s="138"/>
      <c r="L150" s="29"/>
      <c r="M150" s="29"/>
    </row>
    <row r="151" spans="1:13" ht="12.75" customHeight="1" x14ac:dyDescent="0.25">
      <c r="A151" s="64"/>
      <c r="B151" s="64"/>
      <c r="C151" s="29"/>
      <c r="D151" s="29">
        <v>632001</v>
      </c>
      <c r="E151" s="29" t="s">
        <v>98</v>
      </c>
      <c r="F151" s="46">
        <v>4494</v>
      </c>
      <c r="G151" s="46">
        <v>5744</v>
      </c>
      <c r="H151" s="46">
        <v>4000</v>
      </c>
      <c r="I151" s="46">
        <v>4000</v>
      </c>
      <c r="J151" s="46">
        <v>4464</v>
      </c>
      <c r="K151" s="137">
        <v>4500</v>
      </c>
      <c r="L151" s="46">
        <v>4500</v>
      </c>
      <c r="M151" s="46">
        <v>4500</v>
      </c>
    </row>
    <row r="152" spans="1:13" ht="12.75" customHeight="1" x14ac:dyDescent="0.25">
      <c r="A152" s="64"/>
      <c r="B152" s="64"/>
      <c r="C152" s="29"/>
      <c r="D152" s="29">
        <v>632002</v>
      </c>
      <c r="E152" s="29" t="s">
        <v>165</v>
      </c>
      <c r="F152" s="29">
        <v>162</v>
      </c>
      <c r="G152" s="29">
        <v>64</v>
      </c>
      <c r="H152" s="29">
        <v>250</v>
      </c>
      <c r="I152" s="29">
        <v>250</v>
      </c>
      <c r="J152" s="29">
        <v>138</v>
      </c>
      <c r="K152" s="138">
        <v>250</v>
      </c>
      <c r="L152" s="29">
        <v>250</v>
      </c>
      <c r="M152" s="29">
        <v>250</v>
      </c>
    </row>
    <row r="153" spans="1:13" ht="12.75" customHeight="1" x14ac:dyDescent="0.25">
      <c r="A153" s="64"/>
      <c r="B153" s="64"/>
      <c r="C153" s="29">
        <v>633</v>
      </c>
      <c r="D153" s="29"/>
      <c r="E153" s="29" t="s">
        <v>106</v>
      </c>
      <c r="F153" s="29"/>
      <c r="G153" s="29"/>
      <c r="H153" s="29"/>
      <c r="I153" s="29"/>
      <c r="J153" s="29"/>
      <c r="K153" s="138"/>
      <c r="L153" s="29"/>
      <c r="M153" s="29"/>
    </row>
    <row r="154" spans="1:13" ht="12.75" customHeight="1" x14ac:dyDescent="0.25">
      <c r="A154" s="64"/>
      <c r="B154" s="64"/>
      <c r="C154" s="29"/>
      <c r="D154" s="29">
        <v>633006</v>
      </c>
      <c r="E154" s="29" t="s">
        <v>111</v>
      </c>
      <c r="F154" s="29">
        <v>881</v>
      </c>
      <c r="G154" s="46">
        <v>1445</v>
      </c>
      <c r="H154" s="46">
        <v>1590</v>
      </c>
      <c r="I154" s="46">
        <v>1600</v>
      </c>
      <c r="J154" s="29">
        <v>331</v>
      </c>
      <c r="K154" s="138">
        <v>850</v>
      </c>
      <c r="L154" s="29">
        <v>850</v>
      </c>
      <c r="M154" s="29">
        <v>850</v>
      </c>
    </row>
    <row r="155" spans="1:13" ht="12.75" customHeight="1" x14ac:dyDescent="0.25">
      <c r="A155" s="64"/>
      <c r="B155" s="64"/>
      <c r="C155" s="29">
        <v>635</v>
      </c>
      <c r="D155" s="29"/>
      <c r="E155" s="25" t="s">
        <v>120</v>
      </c>
      <c r="F155" s="25"/>
      <c r="G155" s="29"/>
      <c r="H155" s="29"/>
      <c r="I155" s="29"/>
      <c r="J155" s="29"/>
      <c r="K155" s="138"/>
      <c r="L155" s="29"/>
      <c r="M155" s="29"/>
    </row>
    <row r="156" spans="1:13" ht="12.75" customHeight="1" x14ac:dyDescent="0.25">
      <c r="A156" s="64"/>
      <c r="B156" s="64"/>
      <c r="C156" s="29"/>
      <c r="D156" s="29">
        <v>635006</v>
      </c>
      <c r="E156" s="29" t="s">
        <v>167</v>
      </c>
      <c r="F156" s="29">
        <v>0</v>
      </c>
      <c r="G156" s="46">
        <v>2992</v>
      </c>
      <c r="H156" s="46">
        <v>1800</v>
      </c>
      <c r="I156" s="29"/>
      <c r="J156" s="29"/>
      <c r="K156" s="137">
        <v>2000</v>
      </c>
      <c r="L156" s="46">
        <v>2000</v>
      </c>
      <c r="M156" s="46">
        <v>2000</v>
      </c>
    </row>
    <row r="157" spans="1:13" ht="12.75" customHeight="1" x14ac:dyDescent="0.25">
      <c r="A157" s="64"/>
      <c r="B157" s="64"/>
      <c r="C157" s="29">
        <v>637</v>
      </c>
      <c r="D157" s="29"/>
      <c r="E157" s="25" t="s">
        <v>123</v>
      </c>
      <c r="F157" s="25"/>
      <c r="G157" s="29"/>
      <c r="H157" s="29"/>
      <c r="I157" s="29"/>
      <c r="J157" s="29"/>
      <c r="K157" s="138"/>
      <c r="L157" s="29"/>
      <c r="M157" s="29"/>
    </row>
    <row r="158" spans="1:13" ht="12.75" customHeight="1" x14ac:dyDescent="0.25">
      <c r="A158" s="64"/>
      <c r="B158" s="64"/>
      <c r="C158" s="29"/>
      <c r="D158" s="29">
        <v>637004</v>
      </c>
      <c r="E158" s="29" t="s">
        <v>125</v>
      </c>
      <c r="F158" s="29">
        <v>458</v>
      </c>
      <c r="G158" s="29">
        <v>420</v>
      </c>
      <c r="H158" s="29">
        <v>900</v>
      </c>
      <c r="I158" s="29">
        <v>900</v>
      </c>
      <c r="J158" s="29">
        <v>193</v>
      </c>
      <c r="K158" s="138">
        <v>500</v>
      </c>
      <c r="L158" s="29">
        <v>500</v>
      </c>
      <c r="M158" s="29">
        <v>500</v>
      </c>
    </row>
    <row r="159" spans="1:13" ht="12.75" customHeight="1" x14ac:dyDescent="0.25">
      <c r="A159" s="64"/>
      <c r="B159" s="64"/>
      <c r="C159" s="29">
        <v>642</v>
      </c>
      <c r="D159" s="29"/>
      <c r="E159" s="29" t="s">
        <v>161</v>
      </c>
      <c r="F159" s="29"/>
      <c r="G159" s="29"/>
      <c r="H159" s="29"/>
      <c r="I159" s="29"/>
      <c r="J159" s="29"/>
      <c r="K159" s="138"/>
      <c r="L159" s="29"/>
      <c r="M159" s="29"/>
    </row>
    <row r="160" spans="1:13" ht="12.75" customHeight="1" x14ac:dyDescent="0.25">
      <c r="A160" s="64"/>
      <c r="B160" s="64"/>
      <c r="C160" s="29"/>
      <c r="D160" s="29">
        <v>642001</v>
      </c>
      <c r="E160" s="29" t="s">
        <v>168</v>
      </c>
      <c r="F160" s="52"/>
      <c r="G160" s="29">
        <v>0</v>
      </c>
      <c r="H160" s="46">
        <v>1600</v>
      </c>
      <c r="I160" s="78">
        <v>1600</v>
      </c>
      <c r="J160" s="52"/>
      <c r="K160" s="137">
        <v>6000</v>
      </c>
      <c r="L160" s="46">
        <v>6000</v>
      </c>
      <c r="M160" s="46">
        <v>6000</v>
      </c>
    </row>
    <row r="161" spans="1:13" ht="12.75" customHeight="1" x14ac:dyDescent="0.25">
      <c r="A161" s="65" t="s">
        <v>199</v>
      </c>
      <c r="B161" s="65">
        <v>3</v>
      </c>
      <c r="C161" s="32">
        <v>0</v>
      </c>
      <c r="D161" s="32"/>
      <c r="E161" s="32" t="s">
        <v>42</v>
      </c>
      <c r="F161" s="32">
        <f>SUM(F162:F167)</f>
        <v>285</v>
      </c>
      <c r="G161" s="32">
        <f t="shared" ref="G161:M161" si="17">SUM(G162:G167)</f>
        <v>0</v>
      </c>
      <c r="H161" s="32">
        <f t="shared" si="17"/>
        <v>3800</v>
      </c>
      <c r="I161" s="32">
        <f t="shared" si="17"/>
        <v>3800</v>
      </c>
      <c r="J161" s="32">
        <f t="shared" si="17"/>
        <v>215</v>
      </c>
      <c r="K161" s="140">
        <f t="shared" si="17"/>
        <v>3000</v>
      </c>
      <c r="L161" s="32">
        <f t="shared" si="17"/>
        <v>3000</v>
      </c>
      <c r="M161" s="32">
        <f t="shared" si="17"/>
        <v>3000</v>
      </c>
    </row>
    <row r="162" spans="1:13" ht="12.75" customHeight="1" x14ac:dyDescent="0.25">
      <c r="A162" s="64"/>
      <c r="B162" s="64"/>
      <c r="C162" s="29">
        <v>633</v>
      </c>
      <c r="D162" s="29"/>
      <c r="E162" s="29" t="s">
        <v>106</v>
      </c>
      <c r="F162" s="29"/>
      <c r="G162" s="29"/>
      <c r="H162" s="29"/>
      <c r="I162" s="29"/>
      <c r="J162" s="29"/>
      <c r="K162" s="138"/>
      <c r="L162" s="29"/>
      <c r="M162" s="29"/>
    </row>
    <row r="163" spans="1:13" ht="12.75" customHeight="1" x14ac:dyDescent="0.25">
      <c r="A163" s="64"/>
      <c r="B163" s="64"/>
      <c r="C163" s="29"/>
      <c r="D163" s="29">
        <v>633006</v>
      </c>
      <c r="E163" s="29" t="s">
        <v>111</v>
      </c>
      <c r="F163" s="29">
        <v>110</v>
      </c>
      <c r="G163" s="29">
        <v>0</v>
      </c>
      <c r="H163" s="46">
        <v>1000</v>
      </c>
      <c r="I163" s="46">
        <v>1000</v>
      </c>
      <c r="J163" s="29">
        <v>0</v>
      </c>
      <c r="K163" s="137">
        <v>1000</v>
      </c>
      <c r="L163" s="46">
        <v>1000</v>
      </c>
      <c r="M163" s="46">
        <v>1000</v>
      </c>
    </row>
    <row r="164" spans="1:13" ht="12.75" customHeight="1" x14ac:dyDescent="0.25">
      <c r="A164" s="64"/>
      <c r="B164" s="64"/>
      <c r="C164" s="29">
        <v>635</v>
      </c>
      <c r="D164" s="29"/>
      <c r="E164" s="25" t="s">
        <v>120</v>
      </c>
      <c r="F164" s="25"/>
      <c r="G164" s="29"/>
      <c r="H164" s="29"/>
      <c r="I164" s="29"/>
      <c r="J164" s="29"/>
      <c r="K164" s="138"/>
      <c r="L164" s="29"/>
      <c r="M164" s="29"/>
    </row>
    <row r="165" spans="1:13" ht="12.75" customHeight="1" x14ac:dyDescent="0.25">
      <c r="A165" s="64"/>
      <c r="B165" s="64"/>
      <c r="C165" s="29"/>
      <c r="D165" s="29">
        <v>635004</v>
      </c>
      <c r="E165" s="6" t="s">
        <v>159</v>
      </c>
      <c r="F165" s="6">
        <v>65</v>
      </c>
      <c r="G165" s="29">
        <v>0</v>
      </c>
      <c r="H165" s="46">
        <v>2500</v>
      </c>
      <c r="I165" s="46">
        <v>2500</v>
      </c>
      <c r="J165" s="29">
        <v>215</v>
      </c>
      <c r="K165" s="137">
        <v>2000</v>
      </c>
      <c r="L165" s="46">
        <v>2000</v>
      </c>
      <c r="M165" s="46">
        <v>2000</v>
      </c>
    </row>
    <row r="166" spans="1:13" ht="12.75" customHeight="1" x14ac:dyDescent="0.25">
      <c r="A166" s="64"/>
      <c r="B166" s="64"/>
      <c r="C166" s="29">
        <v>637</v>
      </c>
      <c r="D166" s="29"/>
      <c r="E166" s="6" t="s">
        <v>123</v>
      </c>
      <c r="F166" s="6"/>
      <c r="G166" s="29"/>
      <c r="H166" s="46"/>
      <c r="I166" s="29"/>
      <c r="J166" s="29"/>
      <c r="K166" s="137"/>
      <c r="L166" s="46"/>
      <c r="M166" s="46"/>
    </row>
    <row r="167" spans="1:13" ht="12.75" customHeight="1" x14ac:dyDescent="0.25">
      <c r="A167" s="64"/>
      <c r="B167" s="64"/>
      <c r="C167" s="29"/>
      <c r="D167" s="29">
        <v>637027</v>
      </c>
      <c r="E167" s="6" t="s">
        <v>193</v>
      </c>
      <c r="F167" s="6">
        <v>110</v>
      </c>
      <c r="G167" s="29">
        <v>0</v>
      </c>
      <c r="H167" s="46">
        <v>300</v>
      </c>
      <c r="I167" s="29">
        <v>300</v>
      </c>
      <c r="J167" s="29">
        <v>0</v>
      </c>
      <c r="K167" s="137">
        <v>0</v>
      </c>
      <c r="L167" s="46">
        <v>0</v>
      </c>
      <c r="M167" s="46">
        <v>0</v>
      </c>
    </row>
    <row r="168" spans="1:13" ht="12.75" customHeight="1" x14ac:dyDescent="0.25">
      <c r="A168" s="65" t="s">
        <v>199</v>
      </c>
      <c r="B168" s="65">
        <v>4</v>
      </c>
      <c r="C168" s="32">
        <v>0</v>
      </c>
      <c r="D168" s="32"/>
      <c r="E168" s="32" t="s">
        <v>43</v>
      </c>
      <c r="F168" s="32">
        <f>SUM(F169:F179)</f>
        <v>1981</v>
      </c>
      <c r="G168" s="32">
        <f t="shared" ref="G168:M168" si="18">SUM(G169:G179)</f>
        <v>18834</v>
      </c>
      <c r="H168" s="32">
        <f t="shared" si="18"/>
        <v>5376</v>
      </c>
      <c r="I168" s="32">
        <f t="shared" si="18"/>
        <v>5376</v>
      </c>
      <c r="J168" s="32">
        <f t="shared" si="18"/>
        <v>282</v>
      </c>
      <c r="K168" s="140">
        <f t="shared" si="18"/>
        <v>5600</v>
      </c>
      <c r="L168" s="32">
        <f t="shared" si="18"/>
        <v>5600</v>
      </c>
      <c r="M168" s="32">
        <f t="shared" si="18"/>
        <v>5600</v>
      </c>
    </row>
    <row r="169" spans="1:13" ht="12.75" customHeight="1" x14ac:dyDescent="0.25">
      <c r="A169" s="64"/>
      <c r="B169" s="64"/>
      <c r="C169" s="29">
        <v>632</v>
      </c>
      <c r="D169" s="29"/>
      <c r="E169" s="29" t="s">
        <v>164</v>
      </c>
      <c r="F169" s="29"/>
      <c r="G169" s="29"/>
      <c r="H169" s="29"/>
      <c r="I169" s="29"/>
      <c r="J169" s="29"/>
      <c r="K169" s="138"/>
      <c r="L169" s="29"/>
      <c r="M169" s="29"/>
    </row>
    <row r="170" spans="1:13" ht="12.75" customHeight="1" x14ac:dyDescent="0.25">
      <c r="A170" s="66"/>
      <c r="B170" s="66"/>
      <c r="C170" s="33"/>
      <c r="D170" s="33">
        <v>632001</v>
      </c>
      <c r="E170" s="29" t="s">
        <v>98</v>
      </c>
      <c r="F170" s="29">
        <v>110</v>
      </c>
      <c r="G170" s="33">
        <v>391</v>
      </c>
      <c r="H170" s="33">
        <v>200</v>
      </c>
      <c r="I170" s="33">
        <v>200</v>
      </c>
      <c r="J170" s="33">
        <v>222</v>
      </c>
      <c r="K170" s="143">
        <v>300</v>
      </c>
      <c r="L170" s="33">
        <v>300</v>
      </c>
      <c r="M170" s="33">
        <v>300</v>
      </c>
    </row>
    <row r="171" spans="1:13" ht="12.75" customHeight="1" x14ac:dyDescent="0.25">
      <c r="A171" s="66"/>
      <c r="B171" s="66"/>
      <c r="C171" s="33"/>
      <c r="D171" s="33">
        <v>632002</v>
      </c>
      <c r="E171" s="29" t="s">
        <v>165</v>
      </c>
      <c r="F171" s="29">
        <v>271</v>
      </c>
      <c r="G171" s="33">
        <v>159</v>
      </c>
      <c r="H171" s="33">
        <v>300</v>
      </c>
      <c r="I171" s="33">
        <v>300</v>
      </c>
      <c r="J171" s="33">
        <v>12</v>
      </c>
      <c r="K171" s="143">
        <v>200</v>
      </c>
      <c r="L171" s="33">
        <v>200</v>
      </c>
      <c r="M171" s="33">
        <v>200</v>
      </c>
    </row>
    <row r="172" spans="1:13" ht="12.75" customHeight="1" x14ac:dyDescent="0.25">
      <c r="A172" s="64"/>
      <c r="B172" s="64"/>
      <c r="C172" s="29">
        <v>633</v>
      </c>
      <c r="D172" s="29"/>
      <c r="E172" s="29" t="s">
        <v>106</v>
      </c>
      <c r="F172" s="29"/>
      <c r="G172" s="29"/>
      <c r="H172" s="29"/>
      <c r="I172" s="29"/>
      <c r="J172" s="29"/>
      <c r="K172" s="138"/>
      <c r="L172" s="29"/>
      <c r="M172" s="29"/>
    </row>
    <row r="173" spans="1:13" ht="12.75" customHeight="1" x14ac:dyDescent="0.25">
      <c r="A173" s="64"/>
      <c r="B173" s="64"/>
      <c r="C173" s="29"/>
      <c r="D173" s="29">
        <v>633006</v>
      </c>
      <c r="E173" s="29" t="s">
        <v>111</v>
      </c>
      <c r="F173" s="29">
        <v>11</v>
      </c>
      <c r="G173" s="29">
        <v>385</v>
      </c>
      <c r="H173" s="29">
        <v>100</v>
      </c>
      <c r="I173" s="29">
        <v>100</v>
      </c>
      <c r="J173" s="29">
        <v>48</v>
      </c>
      <c r="K173" s="138">
        <v>100</v>
      </c>
      <c r="L173" s="29">
        <v>100</v>
      </c>
      <c r="M173" s="29">
        <v>100</v>
      </c>
    </row>
    <row r="174" spans="1:13" ht="12.75" customHeight="1" x14ac:dyDescent="0.25">
      <c r="A174" s="64"/>
      <c r="B174" s="64"/>
      <c r="C174" s="29"/>
      <c r="D174" s="29">
        <v>633006</v>
      </c>
      <c r="E174" s="29" t="s">
        <v>169</v>
      </c>
      <c r="F174" s="29"/>
      <c r="G174" s="29"/>
      <c r="H174" s="46">
        <v>4576</v>
      </c>
      <c r="I174" s="46">
        <v>4576</v>
      </c>
      <c r="J174" s="29">
        <v>0</v>
      </c>
      <c r="K174" s="137">
        <v>3000</v>
      </c>
      <c r="L174" s="46">
        <v>3000</v>
      </c>
      <c r="M174" s="46">
        <v>3000</v>
      </c>
    </row>
    <row r="175" spans="1:13" ht="12.75" customHeight="1" x14ac:dyDescent="0.25">
      <c r="A175" s="64"/>
      <c r="B175" s="64"/>
      <c r="C175" s="29">
        <v>635</v>
      </c>
      <c r="D175" s="29"/>
      <c r="E175" s="25" t="s">
        <v>120</v>
      </c>
      <c r="F175" s="25"/>
      <c r="G175" s="29"/>
      <c r="H175" s="46"/>
      <c r="I175" s="46"/>
      <c r="J175" s="29"/>
      <c r="K175" s="137"/>
      <c r="L175" s="46"/>
      <c r="M175" s="46"/>
    </row>
    <row r="176" spans="1:13" ht="12.75" customHeight="1" x14ac:dyDescent="0.25">
      <c r="A176" s="64"/>
      <c r="B176" s="64"/>
      <c r="C176" s="29"/>
      <c r="D176" s="29">
        <v>635006</v>
      </c>
      <c r="E176" s="29" t="s">
        <v>166</v>
      </c>
      <c r="F176" s="46">
        <v>1089</v>
      </c>
      <c r="G176" s="46">
        <v>17899</v>
      </c>
      <c r="H176" s="46"/>
      <c r="I176" s="46"/>
      <c r="J176" s="29"/>
      <c r="K176" s="137"/>
      <c r="L176" s="46"/>
      <c r="M176" s="46"/>
    </row>
    <row r="177" spans="1:13" ht="12.75" customHeight="1" x14ac:dyDescent="0.25">
      <c r="A177" s="64"/>
      <c r="B177" s="64"/>
      <c r="C177" s="29">
        <v>637</v>
      </c>
      <c r="D177" s="29"/>
      <c r="E177" s="29" t="s">
        <v>123</v>
      </c>
      <c r="F177" s="29"/>
      <c r="G177" s="29"/>
      <c r="H177" s="29"/>
      <c r="I177" s="29"/>
      <c r="J177" s="29"/>
      <c r="K177" s="138"/>
      <c r="L177" s="29"/>
      <c r="M177" s="29"/>
    </row>
    <row r="178" spans="1:13" ht="12.75" customHeight="1" x14ac:dyDescent="0.25">
      <c r="A178" s="64"/>
      <c r="B178" s="64"/>
      <c r="C178" s="29"/>
      <c r="D178" s="29">
        <v>637004</v>
      </c>
      <c r="E178" s="29" t="s">
        <v>170</v>
      </c>
      <c r="F178" s="29">
        <v>500</v>
      </c>
      <c r="G178" s="29"/>
      <c r="H178" s="29">
        <v>0</v>
      </c>
      <c r="I178" s="29">
        <v>0</v>
      </c>
      <c r="J178" s="29">
        <v>0</v>
      </c>
      <c r="K178" s="137">
        <v>2000</v>
      </c>
      <c r="L178" s="46">
        <v>2000</v>
      </c>
      <c r="M178" s="46">
        <v>2000</v>
      </c>
    </row>
    <row r="179" spans="1:13" ht="12.75" customHeight="1" x14ac:dyDescent="0.25">
      <c r="A179" s="67"/>
      <c r="B179" s="64"/>
      <c r="C179" s="29"/>
      <c r="D179" s="29">
        <v>637027</v>
      </c>
      <c r="E179" s="29" t="s">
        <v>193</v>
      </c>
      <c r="F179" s="29"/>
      <c r="G179" s="29">
        <v>0</v>
      </c>
      <c r="H179" s="29">
        <v>200</v>
      </c>
      <c r="I179" s="29">
        <v>200</v>
      </c>
      <c r="J179" s="29">
        <v>0</v>
      </c>
      <c r="K179" s="137">
        <v>0</v>
      </c>
      <c r="L179" s="46">
        <v>0</v>
      </c>
      <c r="M179" s="46">
        <v>0</v>
      </c>
    </row>
    <row r="180" spans="1:13" ht="12.75" customHeight="1" x14ac:dyDescent="0.25">
      <c r="A180" s="68" t="s">
        <v>199</v>
      </c>
      <c r="B180" s="58">
        <v>5</v>
      </c>
      <c r="C180" s="19">
        <v>0</v>
      </c>
      <c r="D180" s="19"/>
      <c r="E180" s="32" t="s">
        <v>171</v>
      </c>
      <c r="F180" s="32">
        <f>SUM(F181:F182)</f>
        <v>358</v>
      </c>
      <c r="G180" s="32">
        <f>SUM(G181:G182)</f>
        <v>705</v>
      </c>
      <c r="H180" s="48">
        <f t="shared" ref="H180:M180" si="19">SUM(H182)</f>
        <v>1160</v>
      </c>
      <c r="I180" s="48">
        <f t="shared" si="19"/>
        <v>1160</v>
      </c>
      <c r="J180" s="32">
        <f t="shared" si="19"/>
        <v>118</v>
      </c>
      <c r="K180" s="135">
        <f t="shared" si="19"/>
        <v>1000</v>
      </c>
      <c r="L180" s="48">
        <f t="shared" si="19"/>
        <v>1000</v>
      </c>
      <c r="M180" s="48">
        <f t="shared" si="19"/>
        <v>1000</v>
      </c>
    </row>
    <row r="181" spans="1:13" ht="12.75" customHeight="1" x14ac:dyDescent="0.25">
      <c r="A181" s="67"/>
      <c r="B181" s="64"/>
      <c r="C181" s="29">
        <v>633</v>
      </c>
      <c r="D181" s="29"/>
      <c r="E181" s="29" t="s">
        <v>106</v>
      </c>
      <c r="F181" s="29"/>
      <c r="G181" s="29"/>
      <c r="H181" s="29"/>
      <c r="I181" s="29"/>
      <c r="J181" s="29"/>
      <c r="K181" s="137"/>
      <c r="L181" s="46"/>
      <c r="M181" s="46"/>
    </row>
    <row r="182" spans="1:13" ht="12.75" customHeight="1" x14ac:dyDescent="0.25">
      <c r="A182" s="67"/>
      <c r="B182" s="64"/>
      <c r="C182" s="29"/>
      <c r="D182" s="29">
        <v>633009</v>
      </c>
      <c r="E182" s="29" t="s">
        <v>172</v>
      </c>
      <c r="F182" s="29">
        <v>358</v>
      </c>
      <c r="G182" s="29">
        <v>705</v>
      </c>
      <c r="H182" s="46">
        <v>1160</v>
      </c>
      <c r="I182" s="46">
        <v>1160</v>
      </c>
      <c r="J182" s="29">
        <v>118</v>
      </c>
      <c r="K182" s="137">
        <v>1000</v>
      </c>
      <c r="L182" s="46">
        <v>1000</v>
      </c>
      <c r="M182" s="46">
        <v>1000</v>
      </c>
    </row>
    <row r="183" spans="1:13" ht="12.75" customHeight="1" x14ac:dyDescent="0.25">
      <c r="A183" s="69" t="s">
        <v>199</v>
      </c>
      <c r="B183" s="65">
        <v>6</v>
      </c>
      <c r="C183" s="32">
        <v>0</v>
      </c>
      <c r="D183" s="32"/>
      <c r="E183" s="32" t="s">
        <v>173</v>
      </c>
      <c r="F183" s="32">
        <f>SUM(F185)</f>
        <v>0</v>
      </c>
      <c r="G183" s="32">
        <f t="shared" ref="G183:M183" si="20">SUM(G185)</f>
        <v>0</v>
      </c>
      <c r="H183" s="48">
        <f t="shared" si="20"/>
        <v>1000</v>
      </c>
      <c r="I183" s="48">
        <f t="shared" si="20"/>
        <v>1000</v>
      </c>
      <c r="J183" s="48">
        <f t="shared" si="20"/>
        <v>1356</v>
      </c>
      <c r="K183" s="135">
        <f t="shared" si="20"/>
        <v>1000</v>
      </c>
      <c r="L183" s="48">
        <f t="shared" si="20"/>
        <v>1000</v>
      </c>
      <c r="M183" s="48">
        <f t="shared" si="20"/>
        <v>1000</v>
      </c>
    </row>
    <row r="184" spans="1:13" ht="12.75" customHeight="1" x14ac:dyDescent="0.25">
      <c r="A184" s="67"/>
      <c r="B184" s="64"/>
      <c r="C184" s="29">
        <v>633</v>
      </c>
      <c r="D184" s="29"/>
      <c r="E184" s="29" t="s">
        <v>106</v>
      </c>
      <c r="F184" s="29"/>
      <c r="G184" s="29"/>
      <c r="H184" s="29"/>
      <c r="I184" s="29"/>
      <c r="J184" s="29"/>
      <c r="K184" s="137"/>
      <c r="L184" s="46"/>
      <c r="M184" s="46"/>
    </row>
    <row r="185" spans="1:13" ht="12.75" customHeight="1" x14ac:dyDescent="0.25">
      <c r="A185" s="70"/>
      <c r="B185" s="71"/>
      <c r="C185" s="20"/>
      <c r="D185" s="20">
        <v>633006</v>
      </c>
      <c r="E185" s="20" t="s">
        <v>111</v>
      </c>
      <c r="F185" s="20">
        <v>0</v>
      </c>
      <c r="G185" s="20">
        <v>0</v>
      </c>
      <c r="H185" s="49">
        <v>1000</v>
      </c>
      <c r="I185" s="77">
        <v>1000</v>
      </c>
      <c r="J185" s="77">
        <v>1356</v>
      </c>
      <c r="K185" s="144">
        <v>1000</v>
      </c>
      <c r="L185" s="49">
        <v>1000</v>
      </c>
      <c r="M185" s="49">
        <v>1000</v>
      </c>
    </row>
    <row r="186" spans="1:13" ht="12.75" customHeight="1" x14ac:dyDescent="0.25">
      <c r="A186" s="58"/>
      <c r="B186" s="58"/>
      <c r="C186" s="19"/>
      <c r="D186" s="19"/>
      <c r="E186" s="29"/>
      <c r="F186" s="29"/>
      <c r="G186" s="29"/>
      <c r="H186" s="19"/>
      <c r="I186" s="19"/>
      <c r="J186" s="19"/>
      <c r="K186" s="141"/>
      <c r="L186" s="19"/>
      <c r="M186" s="19"/>
    </row>
    <row r="187" spans="1:13" ht="12.75" customHeight="1" x14ac:dyDescent="0.25">
      <c r="A187" s="64" t="s">
        <v>201</v>
      </c>
      <c r="B187" s="64"/>
      <c r="C187" s="29"/>
      <c r="D187" s="29"/>
      <c r="E187" s="25" t="s">
        <v>44</v>
      </c>
      <c r="F187" s="25"/>
      <c r="G187" s="25"/>
      <c r="H187" s="25"/>
      <c r="I187" s="25"/>
      <c r="J187" s="25"/>
      <c r="K187" s="124"/>
      <c r="L187" s="25"/>
      <c r="M187" s="25"/>
    </row>
    <row r="188" spans="1:13" ht="12.75" customHeight="1" x14ac:dyDescent="0.25">
      <c r="A188" s="64" t="s">
        <v>205</v>
      </c>
      <c r="B188" s="64">
        <v>1</v>
      </c>
      <c r="C188" s="29">
        <v>1</v>
      </c>
      <c r="D188" s="29"/>
      <c r="E188" s="25" t="s">
        <v>174</v>
      </c>
      <c r="F188" s="51">
        <f>SUM(F189:F203)</f>
        <v>21673</v>
      </c>
      <c r="G188" s="51">
        <f>SUM(G189:G203)</f>
        <v>26869</v>
      </c>
      <c r="H188" s="51">
        <f t="shared" ref="H188:M188" si="21">SUM(H189:H198)</f>
        <v>25670</v>
      </c>
      <c r="I188" s="51">
        <f t="shared" si="21"/>
        <v>25660</v>
      </c>
      <c r="J188" s="51">
        <f t="shared" si="21"/>
        <v>19786</v>
      </c>
      <c r="K188" s="123">
        <f t="shared" si="21"/>
        <v>32040</v>
      </c>
      <c r="L188" s="51">
        <f t="shared" si="21"/>
        <v>32040</v>
      </c>
      <c r="M188" s="51">
        <f t="shared" si="21"/>
        <v>32040</v>
      </c>
    </row>
    <row r="189" spans="1:13" ht="12.75" customHeight="1" x14ac:dyDescent="0.25">
      <c r="A189" s="64"/>
      <c r="B189" s="64"/>
      <c r="C189" s="29">
        <v>610</v>
      </c>
      <c r="D189" s="29"/>
      <c r="E189" s="29" t="s">
        <v>175</v>
      </c>
      <c r="F189" s="46">
        <v>15241</v>
      </c>
      <c r="G189" s="46">
        <v>18460</v>
      </c>
      <c r="H189" s="46">
        <v>17000</v>
      </c>
      <c r="I189" s="46">
        <v>17150</v>
      </c>
      <c r="J189" s="46">
        <v>14855</v>
      </c>
      <c r="K189" s="137">
        <v>23100</v>
      </c>
      <c r="L189" s="46">
        <v>23100</v>
      </c>
      <c r="M189" s="46">
        <v>23100</v>
      </c>
    </row>
    <row r="190" spans="1:13" ht="12.75" customHeight="1" x14ac:dyDescent="0.25">
      <c r="A190" s="64"/>
      <c r="B190" s="64"/>
      <c r="C190" s="29">
        <v>620</v>
      </c>
      <c r="D190" s="29"/>
      <c r="E190" s="29" t="s">
        <v>95</v>
      </c>
      <c r="F190" s="46">
        <v>5238</v>
      </c>
      <c r="G190" s="46">
        <v>5274</v>
      </c>
      <c r="H190" s="46">
        <v>6200</v>
      </c>
      <c r="I190" s="46">
        <v>6200</v>
      </c>
      <c r="J190" s="46">
        <v>4550</v>
      </c>
      <c r="K190" s="137">
        <v>6760</v>
      </c>
      <c r="L190" s="46">
        <v>6760</v>
      </c>
      <c r="M190" s="46">
        <v>6760</v>
      </c>
    </row>
    <row r="191" spans="1:13" ht="12.75" customHeight="1" x14ac:dyDescent="0.25">
      <c r="A191" s="64"/>
      <c r="B191" s="64"/>
      <c r="C191" s="29">
        <v>632</v>
      </c>
      <c r="D191" s="29"/>
      <c r="E191" s="29" t="s">
        <v>164</v>
      </c>
      <c r="F191" s="29"/>
      <c r="G191" s="29"/>
      <c r="H191" s="29"/>
      <c r="I191" s="29"/>
      <c r="J191" s="29"/>
      <c r="K191" s="138"/>
      <c r="L191" s="29"/>
      <c r="M191" s="29"/>
    </row>
    <row r="192" spans="1:13" ht="12.75" customHeight="1" x14ac:dyDescent="0.25">
      <c r="A192" s="64"/>
      <c r="B192" s="64"/>
      <c r="C192" s="29"/>
      <c r="D192" s="29">
        <v>632001</v>
      </c>
      <c r="E192" s="29" t="s">
        <v>98</v>
      </c>
      <c r="F192" s="29">
        <v>97</v>
      </c>
      <c r="G192" s="29">
        <v>593</v>
      </c>
      <c r="H192" s="29">
        <v>200</v>
      </c>
      <c r="I192" s="29">
        <v>200</v>
      </c>
      <c r="J192" s="29">
        <v>0</v>
      </c>
      <c r="K192" s="138">
        <v>200</v>
      </c>
      <c r="L192" s="29">
        <v>200</v>
      </c>
      <c r="M192" s="29">
        <v>200</v>
      </c>
    </row>
    <row r="193" spans="1:13" ht="12.75" customHeight="1" x14ac:dyDescent="0.25">
      <c r="A193" s="64"/>
      <c r="B193" s="64"/>
      <c r="C193" s="29"/>
      <c r="D193" s="29">
        <v>632001</v>
      </c>
      <c r="E193" s="29" t="s">
        <v>100</v>
      </c>
      <c r="F193" s="29">
        <v>0</v>
      </c>
      <c r="G193" s="29">
        <v>0</v>
      </c>
      <c r="H193" s="29">
        <v>660</v>
      </c>
      <c r="I193" s="29">
        <v>600</v>
      </c>
      <c r="J193" s="29">
        <v>0</v>
      </c>
      <c r="K193" s="138">
        <v>600</v>
      </c>
      <c r="L193" s="29">
        <v>600</v>
      </c>
      <c r="M193" s="29">
        <v>600</v>
      </c>
    </row>
    <row r="194" spans="1:13" ht="12.75" customHeight="1" x14ac:dyDescent="0.25">
      <c r="A194" s="64"/>
      <c r="B194" s="64"/>
      <c r="C194" s="29"/>
      <c r="D194" s="29">
        <v>632002</v>
      </c>
      <c r="E194" s="29" t="s">
        <v>101</v>
      </c>
      <c r="F194" s="29">
        <v>0</v>
      </c>
      <c r="G194" s="29">
        <v>0</v>
      </c>
      <c r="H194" s="29">
        <v>200</v>
      </c>
      <c r="I194" s="29">
        <v>200</v>
      </c>
      <c r="J194" s="29">
        <v>0</v>
      </c>
      <c r="K194" s="138">
        <v>200</v>
      </c>
      <c r="L194" s="29">
        <v>200</v>
      </c>
      <c r="M194" s="29">
        <v>200</v>
      </c>
    </row>
    <row r="195" spans="1:13" ht="12.75" customHeight="1" x14ac:dyDescent="0.25">
      <c r="A195" s="64"/>
      <c r="B195" s="64"/>
      <c r="C195" s="29"/>
      <c r="D195" s="29">
        <v>632003</v>
      </c>
      <c r="E195" s="6" t="s">
        <v>102</v>
      </c>
      <c r="F195" s="6">
        <v>5</v>
      </c>
      <c r="G195" s="29">
        <v>6</v>
      </c>
      <c r="H195" s="29">
        <v>150</v>
      </c>
      <c r="I195" s="29">
        <v>150</v>
      </c>
      <c r="J195" s="29">
        <v>5</v>
      </c>
      <c r="K195" s="138">
        <v>150</v>
      </c>
      <c r="L195" s="29">
        <v>150</v>
      </c>
      <c r="M195" s="29">
        <v>150</v>
      </c>
    </row>
    <row r="196" spans="1:13" ht="12.75" customHeight="1" x14ac:dyDescent="0.25">
      <c r="A196" s="64"/>
      <c r="B196" s="64"/>
      <c r="C196" s="29">
        <v>633</v>
      </c>
      <c r="D196" s="29"/>
      <c r="E196" s="29" t="s">
        <v>106</v>
      </c>
      <c r="F196" s="29"/>
      <c r="G196" s="29"/>
      <c r="H196" s="29"/>
      <c r="I196" s="29"/>
      <c r="J196" s="29"/>
      <c r="K196" s="138"/>
      <c r="L196" s="29"/>
      <c r="M196" s="29"/>
    </row>
    <row r="197" spans="1:13" ht="12.75" customHeight="1" x14ac:dyDescent="0.25">
      <c r="A197" s="64"/>
      <c r="B197" s="64"/>
      <c r="C197" s="29"/>
      <c r="D197" s="29">
        <v>633006</v>
      </c>
      <c r="E197" s="29" t="s">
        <v>111</v>
      </c>
      <c r="F197" s="29">
        <v>745</v>
      </c>
      <c r="G197" s="29">
        <v>530</v>
      </c>
      <c r="H197" s="29">
        <v>730</v>
      </c>
      <c r="I197" s="29">
        <v>730</v>
      </c>
      <c r="J197" s="29">
        <v>361</v>
      </c>
      <c r="K197" s="138">
        <v>730</v>
      </c>
      <c r="L197" s="29">
        <v>730</v>
      </c>
      <c r="M197" s="29">
        <v>730</v>
      </c>
    </row>
    <row r="198" spans="1:13" ht="12.75" customHeight="1" x14ac:dyDescent="0.25">
      <c r="A198" s="64"/>
      <c r="B198" s="64"/>
      <c r="C198" s="29"/>
      <c r="D198" s="29">
        <v>633009</v>
      </c>
      <c r="E198" s="29" t="s">
        <v>172</v>
      </c>
      <c r="F198" s="29">
        <v>24</v>
      </c>
      <c r="G198" s="29">
        <v>0</v>
      </c>
      <c r="H198" s="29">
        <v>530</v>
      </c>
      <c r="I198" s="29">
        <v>430</v>
      </c>
      <c r="J198" s="29">
        <v>15</v>
      </c>
      <c r="K198" s="138">
        <v>300</v>
      </c>
      <c r="L198" s="29">
        <v>300</v>
      </c>
      <c r="M198" s="29">
        <v>300</v>
      </c>
    </row>
    <row r="199" spans="1:13" ht="12.75" customHeight="1" x14ac:dyDescent="0.25">
      <c r="A199" s="64"/>
      <c r="B199" s="64"/>
      <c r="C199" s="29">
        <v>635</v>
      </c>
      <c r="D199" s="29"/>
      <c r="E199" s="25" t="s">
        <v>120</v>
      </c>
      <c r="F199" s="25"/>
      <c r="G199" s="29"/>
      <c r="H199" s="29"/>
      <c r="I199" s="29"/>
      <c r="J199" s="29"/>
      <c r="K199" s="138"/>
      <c r="L199" s="29"/>
      <c r="M199" s="29"/>
    </row>
    <row r="200" spans="1:13" ht="12.75" customHeight="1" x14ac:dyDescent="0.25">
      <c r="A200" s="64"/>
      <c r="B200" s="64"/>
      <c r="C200" s="29"/>
      <c r="D200" s="29">
        <v>635004</v>
      </c>
      <c r="E200" s="6" t="s">
        <v>159</v>
      </c>
      <c r="F200" s="6">
        <v>243</v>
      </c>
      <c r="G200" s="29">
        <v>390</v>
      </c>
      <c r="H200" s="29">
        <v>0</v>
      </c>
      <c r="I200" s="29">
        <v>0</v>
      </c>
      <c r="J200" s="29">
        <v>0</v>
      </c>
      <c r="K200" s="138">
        <v>0</v>
      </c>
      <c r="L200" s="29">
        <v>0</v>
      </c>
      <c r="M200" s="29">
        <v>0</v>
      </c>
    </row>
    <row r="201" spans="1:13" ht="12.75" customHeight="1" x14ac:dyDescent="0.25">
      <c r="A201" s="64"/>
      <c r="B201" s="64"/>
      <c r="C201" s="29">
        <v>637</v>
      </c>
      <c r="D201" s="29"/>
      <c r="E201" s="29" t="s">
        <v>123</v>
      </c>
      <c r="F201" s="29"/>
      <c r="G201" s="6"/>
      <c r="H201" s="29"/>
      <c r="I201" s="29"/>
      <c r="J201" s="29"/>
      <c r="K201" s="138"/>
      <c r="L201" s="29"/>
      <c r="M201" s="29"/>
    </row>
    <row r="202" spans="1:13" ht="12.75" customHeight="1" x14ac:dyDescent="0.25">
      <c r="A202" s="64"/>
      <c r="B202" s="64"/>
      <c r="C202" s="29"/>
      <c r="D202" s="29">
        <v>637004</v>
      </c>
      <c r="E202" s="29" t="s">
        <v>125</v>
      </c>
      <c r="F202" s="29">
        <v>80</v>
      </c>
      <c r="G202" s="42">
        <v>1582</v>
      </c>
      <c r="H202" s="29">
        <v>0</v>
      </c>
      <c r="I202" s="29">
        <v>0</v>
      </c>
      <c r="J202" s="29">
        <v>0</v>
      </c>
      <c r="K202" s="138">
        <v>0</v>
      </c>
      <c r="L202" s="29">
        <v>0</v>
      </c>
      <c r="M202" s="29">
        <v>0</v>
      </c>
    </row>
    <row r="203" spans="1:13" ht="12.75" customHeight="1" x14ac:dyDescent="0.25">
      <c r="A203" s="64"/>
      <c r="B203" s="64"/>
      <c r="C203" s="29"/>
      <c r="D203" s="29">
        <v>637015</v>
      </c>
      <c r="E203" s="6" t="s">
        <v>128</v>
      </c>
      <c r="F203" s="6"/>
      <c r="G203" s="42">
        <v>34</v>
      </c>
      <c r="H203" s="29">
        <v>0</v>
      </c>
      <c r="I203" s="29">
        <v>0</v>
      </c>
      <c r="J203" s="29">
        <v>0</v>
      </c>
      <c r="K203" s="138">
        <v>0</v>
      </c>
      <c r="L203" s="29">
        <v>0</v>
      </c>
      <c r="M203" s="29">
        <v>0</v>
      </c>
    </row>
    <row r="204" spans="1:13" ht="12.75" customHeight="1" x14ac:dyDescent="0.25">
      <c r="A204" s="64"/>
      <c r="B204" s="64"/>
      <c r="C204" s="29"/>
      <c r="D204" s="29"/>
      <c r="E204" s="25" t="s">
        <v>136</v>
      </c>
      <c r="F204" s="51">
        <f>SUM(F205)</f>
        <v>2491</v>
      </c>
      <c r="G204" s="29"/>
      <c r="H204" s="29"/>
      <c r="I204" s="29"/>
      <c r="J204" s="29"/>
      <c r="K204" s="138"/>
      <c r="L204" s="29"/>
      <c r="M204" s="29"/>
    </row>
    <row r="205" spans="1:13" ht="12.75" customHeight="1" x14ac:dyDescent="0.25">
      <c r="A205" s="64"/>
      <c r="B205" s="64"/>
      <c r="C205" s="29"/>
      <c r="D205" s="29">
        <v>633009</v>
      </c>
      <c r="E205" s="29" t="s">
        <v>172</v>
      </c>
      <c r="F205" s="47">
        <v>2491</v>
      </c>
      <c r="G205" s="30">
        <v>939</v>
      </c>
      <c r="H205" s="47">
        <v>1400</v>
      </c>
      <c r="I205" s="47">
        <v>1400</v>
      </c>
      <c r="J205" s="30">
        <v>970</v>
      </c>
      <c r="K205" s="136">
        <v>1200</v>
      </c>
      <c r="L205" s="47">
        <v>1200</v>
      </c>
      <c r="M205" s="47">
        <v>1200</v>
      </c>
    </row>
    <row r="206" spans="1:13" ht="12.75" customHeight="1" x14ac:dyDescent="0.25">
      <c r="A206" s="58" t="s">
        <v>201</v>
      </c>
      <c r="B206" s="58">
        <v>1</v>
      </c>
      <c r="C206" s="19">
        <v>2</v>
      </c>
      <c r="D206" s="19"/>
      <c r="E206" s="32" t="s">
        <v>176</v>
      </c>
      <c r="F206" s="48">
        <f>SUM(F208:F223)</f>
        <v>71466</v>
      </c>
      <c r="G206" s="32">
        <f>SUM(G207:G223)</f>
        <v>64030</v>
      </c>
      <c r="H206" s="32">
        <f>SUM(H207:H223)</f>
        <v>59000</v>
      </c>
      <c r="I206" s="32">
        <f>SUM(I207:I223)</f>
        <v>58994</v>
      </c>
      <c r="J206" s="32">
        <f>SUM(J207:J223)</f>
        <v>47305</v>
      </c>
      <c r="K206" s="135">
        <f>SUM(K208:K223)</f>
        <v>65000</v>
      </c>
      <c r="L206" s="48">
        <f>SUM(L208:L223)</f>
        <v>65000</v>
      </c>
      <c r="M206" s="48">
        <f>SUM(M208:M223)</f>
        <v>65000</v>
      </c>
    </row>
    <row r="207" spans="1:13" ht="12.75" customHeight="1" x14ac:dyDescent="0.25">
      <c r="A207" s="64"/>
      <c r="B207" s="64"/>
      <c r="C207" s="29"/>
      <c r="D207" s="29"/>
      <c r="E207" s="25" t="s">
        <v>136</v>
      </c>
      <c r="F207" s="25"/>
      <c r="G207" s="29"/>
      <c r="H207" s="29"/>
      <c r="I207" s="29"/>
      <c r="J207" s="29"/>
      <c r="K207" s="138"/>
      <c r="L207" s="29"/>
      <c r="M207" s="29"/>
    </row>
    <row r="208" spans="1:13" ht="12.75" customHeight="1" x14ac:dyDescent="0.25">
      <c r="A208" s="64"/>
      <c r="B208" s="64"/>
      <c r="C208" s="29">
        <v>610</v>
      </c>
      <c r="D208" s="29"/>
      <c r="E208" s="29" t="s">
        <v>175</v>
      </c>
      <c r="F208" s="46">
        <v>45219</v>
      </c>
      <c r="G208" s="46">
        <v>40543</v>
      </c>
      <c r="H208" s="46">
        <v>39500</v>
      </c>
      <c r="I208" s="46">
        <v>39500</v>
      </c>
      <c r="J208" s="46">
        <v>31847</v>
      </c>
      <c r="K208" s="137">
        <v>43920</v>
      </c>
      <c r="L208" s="46">
        <v>43920</v>
      </c>
      <c r="M208" s="46">
        <v>43920</v>
      </c>
    </row>
    <row r="209" spans="1:22" ht="12.75" customHeight="1" x14ac:dyDescent="0.25">
      <c r="A209" s="64"/>
      <c r="B209" s="64"/>
      <c r="C209" s="29">
        <v>620</v>
      </c>
      <c r="D209" s="29"/>
      <c r="E209" s="29" t="s">
        <v>95</v>
      </c>
      <c r="F209" s="46">
        <v>15395</v>
      </c>
      <c r="G209" s="46">
        <v>13230</v>
      </c>
      <c r="H209" s="46">
        <v>12500</v>
      </c>
      <c r="I209" s="46">
        <v>12500</v>
      </c>
      <c r="J209" s="46">
        <v>9953</v>
      </c>
      <c r="K209" s="137">
        <v>13900</v>
      </c>
      <c r="L209" s="46">
        <v>13900</v>
      </c>
      <c r="M209" s="46">
        <v>13900</v>
      </c>
    </row>
    <row r="210" spans="1:22" ht="12.75" customHeight="1" x14ac:dyDescent="0.25">
      <c r="A210" s="64"/>
      <c r="B210" s="64"/>
      <c r="C210" s="29">
        <v>631</v>
      </c>
      <c r="D210" s="29"/>
      <c r="E210" s="29" t="s">
        <v>177</v>
      </c>
      <c r="F210" s="29">
        <v>16</v>
      </c>
      <c r="G210" s="29">
        <v>10</v>
      </c>
      <c r="H210" s="29">
        <v>100</v>
      </c>
      <c r="I210" s="29">
        <v>100</v>
      </c>
      <c r="J210" s="29">
        <v>68</v>
      </c>
      <c r="K210" s="138">
        <v>100</v>
      </c>
      <c r="L210" s="29">
        <v>100</v>
      </c>
      <c r="M210" s="29">
        <v>100</v>
      </c>
    </row>
    <row r="211" spans="1:22" ht="12.75" customHeight="1" x14ac:dyDescent="0.25">
      <c r="A211" s="64"/>
      <c r="B211" s="64"/>
      <c r="C211" s="29">
        <v>632</v>
      </c>
      <c r="D211" s="29"/>
      <c r="E211" s="29" t="s">
        <v>164</v>
      </c>
      <c r="F211" s="29"/>
      <c r="G211" s="29"/>
      <c r="H211" s="29"/>
      <c r="I211" s="29"/>
      <c r="J211" s="29"/>
      <c r="K211" s="138"/>
      <c r="L211" s="29"/>
      <c r="M211" s="29"/>
      <c r="Q211" s="87"/>
      <c r="R211" s="87"/>
      <c r="S211" s="87"/>
      <c r="T211" s="87"/>
      <c r="U211" s="87"/>
      <c r="V211" s="87"/>
    </row>
    <row r="212" spans="1:22" ht="12.75" customHeight="1" x14ac:dyDescent="0.25">
      <c r="A212" s="64"/>
      <c r="B212" s="64"/>
      <c r="C212" s="29"/>
      <c r="D212" s="29">
        <v>632001</v>
      </c>
      <c r="E212" s="29" t="s">
        <v>98</v>
      </c>
      <c r="F212" s="46">
        <v>1995</v>
      </c>
      <c r="G212" s="46">
        <v>725</v>
      </c>
      <c r="H212" s="46">
        <v>1300</v>
      </c>
      <c r="I212" s="29">
        <v>528</v>
      </c>
      <c r="J212" s="29">
        <v>528</v>
      </c>
      <c r="K212" s="137">
        <v>1200</v>
      </c>
      <c r="L212" s="46">
        <v>1200</v>
      </c>
      <c r="M212" s="46">
        <v>1200</v>
      </c>
      <c r="Q212" s="87"/>
      <c r="R212" s="87"/>
      <c r="S212" s="87"/>
      <c r="T212" s="87"/>
      <c r="U212" s="87"/>
      <c r="V212" s="87"/>
    </row>
    <row r="213" spans="1:22" ht="12.75" customHeight="1" x14ac:dyDescent="0.25">
      <c r="A213" s="63"/>
      <c r="B213" s="63"/>
      <c r="C213" s="30"/>
      <c r="D213" s="29">
        <v>632001</v>
      </c>
      <c r="E213" s="29" t="s">
        <v>100</v>
      </c>
      <c r="F213" s="46">
        <v>3780</v>
      </c>
      <c r="G213" s="29">
        <v>3292</v>
      </c>
      <c r="H213" s="46">
        <v>2000</v>
      </c>
      <c r="I213" s="46">
        <v>1946</v>
      </c>
      <c r="J213" s="46">
        <v>1946</v>
      </c>
      <c r="K213" s="137">
        <v>2000</v>
      </c>
      <c r="L213" s="46">
        <v>2000</v>
      </c>
      <c r="M213" s="46">
        <v>2000</v>
      </c>
      <c r="Q213" s="87"/>
      <c r="R213" s="87"/>
      <c r="S213" s="87"/>
      <c r="T213" s="87"/>
      <c r="U213" s="87"/>
      <c r="V213" s="87"/>
    </row>
    <row r="214" spans="1:22" ht="12.75" customHeight="1" x14ac:dyDescent="0.25">
      <c r="A214" s="64"/>
      <c r="B214" s="64"/>
      <c r="C214" s="29"/>
      <c r="D214" s="29">
        <v>632002</v>
      </c>
      <c r="E214" s="29" t="s">
        <v>165</v>
      </c>
      <c r="F214" s="29">
        <v>145</v>
      </c>
      <c r="G214" s="29">
        <v>123</v>
      </c>
      <c r="H214" s="29">
        <v>200</v>
      </c>
      <c r="I214" s="29">
        <v>200</v>
      </c>
      <c r="J214" s="29">
        <v>255</v>
      </c>
      <c r="K214" s="138">
        <v>350</v>
      </c>
      <c r="L214" s="29">
        <v>350</v>
      </c>
      <c r="M214" s="29">
        <v>350</v>
      </c>
      <c r="Q214" s="87"/>
      <c r="R214" s="87"/>
      <c r="S214" s="87"/>
      <c r="T214" s="89"/>
      <c r="U214" s="87"/>
      <c r="V214" s="87"/>
    </row>
    <row r="215" spans="1:22" ht="12.75" customHeight="1" x14ac:dyDescent="0.25">
      <c r="A215" s="64"/>
      <c r="B215" s="64"/>
      <c r="C215" s="29"/>
      <c r="D215" s="29">
        <v>632003</v>
      </c>
      <c r="E215" s="6" t="s">
        <v>178</v>
      </c>
      <c r="F215" s="6">
        <v>526</v>
      </c>
      <c r="G215" s="29">
        <v>529</v>
      </c>
      <c r="H215" s="29">
        <v>500</v>
      </c>
      <c r="I215" s="29">
        <v>500</v>
      </c>
      <c r="J215" s="29">
        <v>396</v>
      </c>
      <c r="K215" s="138">
        <v>530</v>
      </c>
      <c r="L215" s="29">
        <v>530</v>
      </c>
      <c r="M215" s="29">
        <v>530</v>
      </c>
      <c r="Q215" s="87"/>
      <c r="R215" s="92"/>
      <c r="S215" s="92"/>
      <c r="T215" s="87"/>
      <c r="U215" s="87"/>
      <c r="V215" s="87"/>
    </row>
    <row r="216" spans="1:22" ht="12.75" customHeight="1" x14ac:dyDescent="0.25">
      <c r="A216" s="64"/>
      <c r="B216" s="64"/>
      <c r="C216" s="29">
        <v>633</v>
      </c>
      <c r="D216" s="29"/>
      <c r="E216" s="25" t="s">
        <v>106</v>
      </c>
      <c r="F216" s="25"/>
      <c r="G216" s="29"/>
      <c r="H216" s="29"/>
      <c r="I216" s="29"/>
      <c r="J216" s="29"/>
      <c r="K216" s="138"/>
      <c r="L216" s="29"/>
      <c r="M216" s="29"/>
      <c r="Q216" s="87"/>
      <c r="R216" s="87"/>
      <c r="S216" s="87"/>
      <c r="T216" s="87"/>
      <c r="U216" s="87"/>
      <c r="V216" s="87"/>
    </row>
    <row r="217" spans="1:22" ht="12.75" customHeight="1" x14ac:dyDescent="0.25">
      <c r="A217" s="57"/>
      <c r="B217" s="57"/>
      <c r="C217" s="25"/>
      <c r="D217" s="6">
        <v>633006</v>
      </c>
      <c r="E217" s="6" t="s">
        <v>111</v>
      </c>
      <c r="F217" s="42">
        <v>1927</v>
      </c>
      <c r="G217" s="42">
        <v>1606</v>
      </c>
      <c r="H217" s="6">
        <v>700</v>
      </c>
      <c r="I217" s="42">
        <v>1520</v>
      </c>
      <c r="J217" s="6">
        <v>796</v>
      </c>
      <c r="K217" s="121">
        <v>1100</v>
      </c>
      <c r="L217" s="42">
        <v>1100</v>
      </c>
      <c r="M217" s="42">
        <v>1100</v>
      </c>
    </row>
    <row r="218" spans="1:22" ht="12.75" customHeight="1" x14ac:dyDescent="0.25">
      <c r="A218" s="72"/>
      <c r="B218" s="72"/>
      <c r="C218" s="35"/>
      <c r="D218" s="6">
        <v>633009</v>
      </c>
      <c r="E218" s="29" t="s">
        <v>172</v>
      </c>
      <c r="F218" s="29">
        <v>766</v>
      </c>
      <c r="G218" s="6">
        <v>795</v>
      </c>
      <c r="H218" s="6">
        <v>700</v>
      </c>
      <c r="I218" s="42">
        <v>700</v>
      </c>
      <c r="J218" s="6">
        <v>948</v>
      </c>
      <c r="K218" s="121">
        <v>1100</v>
      </c>
      <c r="L218" s="42">
        <v>1100</v>
      </c>
      <c r="M218" s="42">
        <v>1100</v>
      </c>
    </row>
    <row r="219" spans="1:22" ht="12.75" customHeight="1" x14ac:dyDescent="0.25">
      <c r="A219" s="72"/>
      <c r="B219" s="72"/>
      <c r="C219" s="29">
        <v>635</v>
      </c>
      <c r="D219" s="29"/>
      <c r="E219" s="25" t="s">
        <v>120</v>
      </c>
      <c r="F219" s="25"/>
      <c r="G219" s="35"/>
      <c r="H219" s="35"/>
      <c r="I219" s="35"/>
      <c r="J219" s="35"/>
      <c r="K219" s="145"/>
      <c r="L219" s="35"/>
      <c r="M219" s="35"/>
    </row>
    <row r="220" spans="1:22" ht="12.75" customHeight="1" x14ac:dyDescent="0.25">
      <c r="A220" s="72"/>
      <c r="B220" s="72"/>
      <c r="C220" s="35"/>
      <c r="D220" s="29">
        <v>635006</v>
      </c>
      <c r="E220" s="29" t="s">
        <v>166</v>
      </c>
      <c r="F220" s="46">
        <v>40</v>
      </c>
      <c r="G220" s="46">
        <v>1304</v>
      </c>
      <c r="H220" s="6">
        <v>700</v>
      </c>
      <c r="I220" s="6">
        <v>700</v>
      </c>
      <c r="J220" s="6">
        <v>0</v>
      </c>
      <c r="K220" s="138">
        <v>200</v>
      </c>
      <c r="L220" s="29">
        <v>200</v>
      </c>
      <c r="M220" s="29">
        <v>200</v>
      </c>
    </row>
    <row r="221" spans="1:22" ht="12.75" customHeight="1" x14ac:dyDescent="0.25">
      <c r="A221" s="72"/>
      <c r="B221" s="72"/>
      <c r="C221" s="29">
        <v>637</v>
      </c>
      <c r="D221" s="29"/>
      <c r="E221" s="29" t="s">
        <v>123</v>
      </c>
      <c r="F221" s="29"/>
      <c r="G221" s="29"/>
      <c r="H221" s="35"/>
      <c r="I221" s="35"/>
      <c r="J221" s="35"/>
      <c r="K221" s="145"/>
      <c r="L221" s="35"/>
      <c r="M221" s="35"/>
    </row>
    <row r="222" spans="1:22" ht="12.75" customHeight="1" x14ac:dyDescent="0.25">
      <c r="A222" s="72"/>
      <c r="B222" s="72"/>
      <c r="C222" s="35"/>
      <c r="D222" s="29">
        <v>637004</v>
      </c>
      <c r="E222" s="6" t="s">
        <v>125</v>
      </c>
      <c r="F222" s="6">
        <v>848</v>
      </c>
      <c r="G222" s="46">
        <v>1590</v>
      </c>
      <c r="H222" s="29">
        <v>500</v>
      </c>
      <c r="I222" s="6">
        <v>500</v>
      </c>
      <c r="J222" s="6">
        <v>302</v>
      </c>
      <c r="K222" s="138">
        <v>300</v>
      </c>
      <c r="L222" s="29">
        <v>300</v>
      </c>
      <c r="M222" s="29">
        <v>300</v>
      </c>
    </row>
    <row r="223" spans="1:22" ht="12.75" customHeight="1" x14ac:dyDescent="0.25">
      <c r="A223" s="72"/>
      <c r="B223" s="72"/>
      <c r="C223" s="35"/>
      <c r="D223" s="29">
        <v>637015</v>
      </c>
      <c r="E223" s="6" t="s">
        <v>128</v>
      </c>
      <c r="F223" s="6">
        <v>809</v>
      </c>
      <c r="G223" s="6">
        <v>283</v>
      </c>
      <c r="H223" s="6">
        <v>300</v>
      </c>
      <c r="I223" s="6">
        <v>300</v>
      </c>
      <c r="J223" s="6">
        <v>266</v>
      </c>
      <c r="K223" s="138">
        <v>300</v>
      </c>
      <c r="L223" s="29">
        <v>300</v>
      </c>
      <c r="M223" s="29">
        <v>300</v>
      </c>
    </row>
    <row r="224" spans="1:22" ht="12.75" customHeight="1" x14ac:dyDescent="0.25">
      <c r="A224" s="72"/>
      <c r="B224" s="72"/>
      <c r="C224" s="35"/>
      <c r="D224" s="29"/>
      <c r="E224" s="25" t="s">
        <v>136</v>
      </c>
      <c r="F224" s="25">
        <f>SUM(F225:F226)</f>
        <v>0</v>
      </c>
      <c r="G224" s="25">
        <f t="shared" ref="G224:M224" si="22">SUM(G225:G226)</f>
        <v>0</v>
      </c>
      <c r="H224" s="25">
        <f t="shared" si="22"/>
        <v>1230</v>
      </c>
      <c r="I224" s="25">
        <f t="shared" si="22"/>
        <v>1230</v>
      </c>
      <c r="J224" s="25">
        <f t="shared" si="22"/>
        <v>334</v>
      </c>
      <c r="K224" s="124">
        <f t="shared" si="22"/>
        <v>1200</v>
      </c>
      <c r="L224" s="25">
        <f t="shared" si="22"/>
        <v>1200</v>
      </c>
      <c r="M224" s="25">
        <f t="shared" si="22"/>
        <v>1200</v>
      </c>
    </row>
    <row r="225" spans="1:13" ht="12.75" customHeight="1" x14ac:dyDescent="0.25">
      <c r="A225" s="72"/>
      <c r="B225" s="72"/>
      <c r="C225" s="35"/>
      <c r="D225" s="29">
        <v>633009</v>
      </c>
      <c r="E225" s="6" t="s">
        <v>179</v>
      </c>
      <c r="F225" s="6"/>
      <c r="G225" s="35"/>
      <c r="H225" s="6">
        <v>820</v>
      </c>
      <c r="I225" s="6">
        <v>820</v>
      </c>
      <c r="J225" s="6">
        <v>0</v>
      </c>
      <c r="K225" s="138">
        <v>700</v>
      </c>
      <c r="L225" s="29">
        <v>700</v>
      </c>
      <c r="M225" s="29">
        <v>700</v>
      </c>
    </row>
    <row r="226" spans="1:13" ht="12.75" customHeight="1" x14ac:dyDescent="0.25">
      <c r="A226" s="72"/>
      <c r="B226" s="72"/>
      <c r="C226" s="35"/>
      <c r="D226" s="29">
        <v>633009</v>
      </c>
      <c r="E226" s="6" t="s">
        <v>180</v>
      </c>
      <c r="F226" s="6"/>
      <c r="G226" s="35"/>
      <c r="H226" s="6">
        <v>410</v>
      </c>
      <c r="I226" s="6">
        <v>410</v>
      </c>
      <c r="J226" s="6">
        <v>334</v>
      </c>
      <c r="K226" s="138">
        <v>500</v>
      </c>
      <c r="L226" s="29">
        <v>500</v>
      </c>
      <c r="M226" s="29">
        <v>500</v>
      </c>
    </row>
    <row r="227" spans="1:13" ht="12.75" customHeight="1" x14ac:dyDescent="0.25">
      <c r="A227" s="73"/>
      <c r="B227" s="73"/>
      <c r="C227" s="37"/>
      <c r="D227" s="19"/>
      <c r="E227" s="28" t="s">
        <v>194</v>
      </c>
      <c r="F227" s="28">
        <f>SUM(F228:F231)</f>
        <v>1785</v>
      </c>
      <c r="G227" s="28">
        <f>SUM(G228:G229)</f>
        <v>938</v>
      </c>
      <c r="H227" s="28">
        <v>0</v>
      </c>
      <c r="I227" s="28">
        <v>0</v>
      </c>
      <c r="J227" s="28">
        <f>SUM(J228:J229)</f>
        <v>269</v>
      </c>
      <c r="K227" s="122">
        <v>0</v>
      </c>
      <c r="L227" s="28">
        <v>0</v>
      </c>
      <c r="M227" s="28">
        <v>0</v>
      </c>
    </row>
    <row r="228" spans="1:13" ht="12.75" customHeight="1" x14ac:dyDescent="0.25">
      <c r="A228" s="72"/>
      <c r="B228" s="72"/>
      <c r="C228" s="29">
        <v>610</v>
      </c>
      <c r="D228" s="29"/>
      <c r="E228" s="29" t="s">
        <v>175</v>
      </c>
      <c r="F228" s="29">
        <v>765</v>
      </c>
      <c r="G228" s="6">
        <v>646</v>
      </c>
      <c r="H228" s="6">
        <v>0</v>
      </c>
      <c r="I228" s="6">
        <v>0</v>
      </c>
      <c r="J228" s="6">
        <v>190</v>
      </c>
      <c r="K228" s="119">
        <v>0</v>
      </c>
      <c r="L228" s="6">
        <v>0</v>
      </c>
      <c r="M228" s="6">
        <v>0</v>
      </c>
    </row>
    <row r="229" spans="1:13" ht="12.75" customHeight="1" x14ac:dyDescent="0.25">
      <c r="A229" s="72"/>
      <c r="B229" s="72"/>
      <c r="C229" s="29">
        <v>620</v>
      </c>
      <c r="D229" s="29"/>
      <c r="E229" s="29" t="s">
        <v>95</v>
      </c>
      <c r="F229" s="29">
        <v>265</v>
      </c>
      <c r="G229" s="6">
        <v>292</v>
      </c>
      <c r="H229" s="6">
        <v>0</v>
      </c>
      <c r="I229" s="6">
        <v>0</v>
      </c>
      <c r="J229" s="6">
        <v>79</v>
      </c>
      <c r="K229" s="119">
        <v>0</v>
      </c>
      <c r="L229" s="6">
        <v>0</v>
      </c>
      <c r="M229" s="6">
        <v>0</v>
      </c>
    </row>
    <row r="230" spans="1:13" ht="12.75" customHeight="1" x14ac:dyDescent="0.25">
      <c r="A230" s="72"/>
      <c r="B230" s="72"/>
      <c r="C230" s="6">
        <v>633</v>
      </c>
      <c r="D230" s="6"/>
      <c r="E230" s="25" t="s">
        <v>106</v>
      </c>
      <c r="F230" s="29"/>
      <c r="G230" s="6"/>
      <c r="H230" s="29"/>
      <c r="I230" s="6"/>
      <c r="J230" s="6"/>
      <c r="K230" s="119"/>
      <c r="L230" s="6"/>
      <c r="M230" s="6"/>
    </row>
    <row r="231" spans="1:13" ht="12.75" customHeight="1" x14ac:dyDescent="0.25">
      <c r="A231" s="72"/>
      <c r="B231" s="72"/>
      <c r="C231" s="35"/>
      <c r="D231" s="6">
        <v>633006</v>
      </c>
      <c r="E231" s="6" t="s">
        <v>111</v>
      </c>
      <c r="F231" s="6">
        <v>755</v>
      </c>
      <c r="G231" s="6">
        <v>0</v>
      </c>
      <c r="H231" s="29">
        <v>0</v>
      </c>
      <c r="I231" s="6">
        <v>0</v>
      </c>
      <c r="J231" s="6">
        <v>0</v>
      </c>
      <c r="K231" s="119">
        <v>0</v>
      </c>
      <c r="L231" s="6">
        <v>0</v>
      </c>
      <c r="M231" s="6">
        <v>0</v>
      </c>
    </row>
    <row r="232" spans="1:13" ht="12.75" customHeight="1" x14ac:dyDescent="0.25">
      <c r="A232" s="58" t="s">
        <v>201</v>
      </c>
      <c r="B232" s="58">
        <v>5</v>
      </c>
      <c r="C232" s="19">
        <v>0</v>
      </c>
      <c r="D232" s="19"/>
      <c r="E232" s="28" t="s">
        <v>45</v>
      </c>
      <c r="F232" s="28">
        <f>SUM(F233:F234)</f>
        <v>0</v>
      </c>
      <c r="G232" s="28">
        <f>SUM(G233:G234)</f>
        <v>0</v>
      </c>
      <c r="H232" s="43">
        <f t="shared" ref="H232:M232" si="23">SUM(H234)</f>
        <v>1500</v>
      </c>
      <c r="I232" s="43">
        <f t="shared" si="23"/>
        <v>1500</v>
      </c>
      <c r="J232" s="28">
        <f t="shared" si="23"/>
        <v>0</v>
      </c>
      <c r="K232" s="118">
        <f t="shared" si="23"/>
        <v>1300</v>
      </c>
      <c r="L232" s="43">
        <f t="shared" si="23"/>
        <v>1300</v>
      </c>
      <c r="M232" s="43">
        <f t="shared" si="23"/>
        <v>1300</v>
      </c>
    </row>
    <row r="233" spans="1:13" ht="12.75" customHeight="1" x14ac:dyDescent="0.25">
      <c r="A233" s="64"/>
      <c r="B233" s="72"/>
      <c r="C233" s="29">
        <v>637</v>
      </c>
      <c r="D233" s="29"/>
      <c r="E233" s="25" t="s">
        <v>123</v>
      </c>
      <c r="F233" s="25"/>
      <c r="G233" s="6"/>
      <c r="H233" s="35"/>
      <c r="I233" s="35"/>
      <c r="J233" s="35"/>
      <c r="K233" s="138"/>
      <c r="L233" s="29"/>
      <c r="M233" s="29"/>
    </row>
    <row r="234" spans="1:13" ht="12.75" customHeight="1" x14ac:dyDescent="0.25">
      <c r="A234" s="72"/>
      <c r="B234" s="72"/>
      <c r="C234" s="35"/>
      <c r="D234" s="29">
        <v>637001</v>
      </c>
      <c r="E234" s="6" t="s">
        <v>181</v>
      </c>
      <c r="F234" s="6">
        <v>0</v>
      </c>
      <c r="G234" s="6">
        <v>0</v>
      </c>
      <c r="H234" s="42">
        <v>1500</v>
      </c>
      <c r="I234" s="42">
        <v>1500</v>
      </c>
      <c r="J234" s="6">
        <v>0</v>
      </c>
      <c r="K234" s="137">
        <v>1300</v>
      </c>
      <c r="L234" s="46">
        <v>1300</v>
      </c>
      <c r="M234" s="46">
        <v>1300</v>
      </c>
    </row>
    <row r="235" spans="1:13" ht="12.75" customHeight="1" x14ac:dyDescent="0.25">
      <c r="A235" s="59" t="s">
        <v>201</v>
      </c>
      <c r="B235" s="59">
        <v>5</v>
      </c>
      <c r="C235" s="6">
        <v>0</v>
      </c>
      <c r="D235" s="29"/>
      <c r="E235" s="25" t="s">
        <v>182</v>
      </c>
      <c r="F235" s="51">
        <f>SUM(F236:F239)</f>
        <v>6722</v>
      </c>
      <c r="G235" s="51">
        <f t="shared" ref="G235:M235" si="24">SUM(G236:G239)</f>
        <v>6465</v>
      </c>
      <c r="H235" s="51">
        <f t="shared" si="24"/>
        <v>5005</v>
      </c>
      <c r="I235" s="51">
        <f t="shared" si="24"/>
        <v>5005</v>
      </c>
      <c r="J235" s="51">
        <f t="shared" si="24"/>
        <v>6156</v>
      </c>
      <c r="K235" s="123">
        <f t="shared" si="24"/>
        <v>7400</v>
      </c>
      <c r="L235" s="51">
        <f t="shared" si="24"/>
        <v>7400</v>
      </c>
      <c r="M235" s="51">
        <f t="shared" si="24"/>
        <v>7400</v>
      </c>
    </row>
    <row r="236" spans="1:13" ht="12.75" customHeight="1" x14ac:dyDescent="0.25">
      <c r="A236" s="59"/>
      <c r="B236" s="59"/>
      <c r="C236" s="6">
        <v>610</v>
      </c>
      <c r="D236" s="29"/>
      <c r="E236" s="29" t="s">
        <v>175</v>
      </c>
      <c r="F236" s="46">
        <v>4606</v>
      </c>
      <c r="G236" s="42">
        <v>4303</v>
      </c>
      <c r="H236" s="42">
        <v>3370</v>
      </c>
      <c r="I236" s="42">
        <v>3370</v>
      </c>
      <c r="J236" s="42">
        <v>4332</v>
      </c>
      <c r="K236" s="121">
        <v>5500</v>
      </c>
      <c r="L236" s="42">
        <v>5500</v>
      </c>
      <c r="M236" s="42">
        <v>5500</v>
      </c>
    </row>
    <row r="237" spans="1:13" ht="12.75" customHeight="1" x14ac:dyDescent="0.25">
      <c r="A237" s="59"/>
      <c r="B237" s="59"/>
      <c r="C237" s="29">
        <v>620</v>
      </c>
      <c r="D237" s="29"/>
      <c r="E237" s="29" t="s">
        <v>95</v>
      </c>
      <c r="F237" s="46">
        <v>1576</v>
      </c>
      <c r="G237" s="42">
        <v>1603</v>
      </c>
      <c r="H237" s="42">
        <v>1305</v>
      </c>
      <c r="I237" s="42">
        <v>1305</v>
      </c>
      <c r="J237" s="42">
        <v>1269</v>
      </c>
      <c r="K237" s="121">
        <v>1500</v>
      </c>
      <c r="L237" s="42">
        <v>1500</v>
      </c>
      <c r="M237" s="42">
        <v>1500</v>
      </c>
    </row>
    <row r="238" spans="1:13" ht="12.75" customHeight="1" x14ac:dyDescent="0.25">
      <c r="A238" s="64"/>
      <c r="B238" s="64"/>
      <c r="C238" s="29">
        <v>633</v>
      </c>
      <c r="D238" s="29"/>
      <c r="E238" s="29" t="s">
        <v>106</v>
      </c>
      <c r="F238" s="29"/>
      <c r="G238" s="6"/>
      <c r="H238" s="35"/>
      <c r="I238" s="35"/>
      <c r="J238" s="35"/>
      <c r="K238" s="145"/>
      <c r="L238" s="35"/>
      <c r="M238" s="35"/>
    </row>
    <row r="239" spans="1:13" ht="12.75" customHeight="1" x14ac:dyDescent="0.25">
      <c r="A239" s="64"/>
      <c r="B239" s="64"/>
      <c r="C239" s="29"/>
      <c r="D239" s="6">
        <v>633006</v>
      </c>
      <c r="E239" s="6" t="s">
        <v>111</v>
      </c>
      <c r="F239" s="6">
        <v>540</v>
      </c>
      <c r="G239" s="6">
        <v>559</v>
      </c>
      <c r="H239" s="6">
        <v>330</v>
      </c>
      <c r="I239" s="6">
        <v>330</v>
      </c>
      <c r="J239" s="6">
        <v>555</v>
      </c>
      <c r="K239" s="119">
        <v>400</v>
      </c>
      <c r="L239" s="6">
        <v>400</v>
      </c>
      <c r="M239" s="6">
        <v>400</v>
      </c>
    </row>
    <row r="240" spans="1:13" ht="12.75" customHeight="1" x14ac:dyDescent="0.25">
      <c r="A240" s="64"/>
      <c r="B240" s="64"/>
      <c r="C240" s="29"/>
      <c r="D240" s="6"/>
      <c r="E240" s="25" t="s">
        <v>213</v>
      </c>
      <c r="F240" s="25">
        <f>SUM(F241)</f>
        <v>314</v>
      </c>
      <c r="G240" s="6"/>
      <c r="H240" s="6"/>
      <c r="I240" s="6"/>
      <c r="J240" s="6"/>
      <c r="K240" s="119"/>
      <c r="L240" s="6"/>
      <c r="M240" s="6"/>
    </row>
    <row r="241" spans="1:13" ht="12.75" customHeight="1" x14ac:dyDescent="0.25">
      <c r="A241" s="64"/>
      <c r="B241" s="64"/>
      <c r="C241" s="29">
        <v>610</v>
      </c>
      <c r="D241" s="35"/>
      <c r="E241" s="29" t="s">
        <v>175</v>
      </c>
      <c r="F241" s="6">
        <v>314</v>
      </c>
      <c r="G241" s="6">
        <v>0</v>
      </c>
      <c r="H241" s="6">
        <v>0</v>
      </c>
      <c r="I241" s="6">
        <v>0</v>
      </c>
      <c r="J241" s="6">
        <v>0</v>
      </c>
      <c r="K241" s="119">
        <v>0</v>
      </c>
      <c r="L241" s="6">
        <v>0</v>
      </c>
      <c r="M241" s="6">
        <v>0</v>
      </c>
    </row>
    <row r="242" spans="1:13" ht="12.75" customHeight="1" x14ac:dyDescent="0.25">
      <c r="A242" s="58" t="s">
        <v>201</v>
      </c>
      <c r="B242" s="58">
        <v>6</v>
      </c>
      <c r="C242" s="19">
        <v>0</v>
      </c>
      <c r="D242" s="37"/>
      <c r="E242" s="28" t="s">
        <v>46</v>
      </c>
      <c r="F242" s="43">
        <f>SUM(F243:F251)</f>
        <v>18747</v>
      </c>
      <c r="G242" s="43">
        <f>SUM(G243:G252)</f>
        <v>19986</v>
      </c>
      <c r="H242" s="43">
        <f t="shared" ref="H242:M242" si="25">SUM(H243:H250)</f>
        <v>19480</v>
      </c>
      <c r="I242" s="43">
        <f t="shared" si="25"/>
        <v>19480</v>
      </c>
      <c r="J242" s="43">
        <f t="shared" si="25"/>
        <v>14489</v>
      </c>
      <c r="K242" s="118">
        <f t="shared" si="25"/>
        <v>26400</v>
      </c>
      <c r="L242" s="43">
        <f t="shared" si="25"/>
        <v>26400</v>
      </c>
      <c r="M242" s="43">
        <f t="shared" si="25"/>
        <v>26400</v>
      </c>
    </row>
    <row r="243" spans="1:13" ht="12.75" customHeight="1" x14ac:dyDescent="0.25">
      <c r="A243" s="64"/>
      <c r="B243" s="64"/>
      <c r="C243" s="29">
        <v>610</v>
      </c>
      <c r="D243" s="35"/>
      <c r="E243" s="29" t="s">
        <v>175</v>
      </c>
      <c r="F243" s="46">
        <v>11875</v>
      </c>
      <c r="G243" s="42">
        <v>12816</v>
      </c>
      <c r="H243" s="42">
        <v>11900</v>
      </c>
      <c r="I243" s="42">
        <v>11900</v>
      </c>
      <c r="J243" s="42">
        <v>9216</v>
      </c>
      <c r="K243" s="121">
        <v>16900</v>
      </c>
      <c r="L243" s="42">
        <v>16900</v>
      </c>
      <c r="M243" s="42">
        <v>16900</v>
      </c>
    </row>
    <row r="244" spans="1:13" ht="12.75" customHeight="1" x14ac:dyDescent="0.25">
      <c r="A244" s="64"/>
      <c r="B244" s="64"/>
      <c r="C244" s="29">
        <v>620</v>
      </c>
      <c r="D244" s="35"/>
      <c r="E244" s="29" t="s">
        <v>95</v>
      </c>
      <c r="F244" s="46">
        <v>4302</v>
      </c>
      <c r="G244" s="42">
        <v>4624</v>
      </c>
      <c r="H244" s="42">
        <v>3350</v>
      </c>
      <c r="I244" s="42">
        <v>3350</v>
      </c>
      <c r="J244" s="42">
        <v>3083</v>
      </c>
      <c r="K244" s="121">
        <v>6000</v>
      </c>
      <c r="L244" s="42">
        <v>6000</v>
      </c>
      <c r="M244" s="42">
        <v>6000</v>
      </c>
    </row>
    <row r="245" spans="1:13" ht="12.75" customHeight="1" x14ac:dyDescent="0.25">
      <c r="A245" s="64"/>
      <c r="B245" s="64"/>
      <c r="C245" s="29">
        <v>632</v>
      </c>
      <c r="D245" s="35"/>
      <c r="E245" s="29" t="s">
        <v>164</v>
      </c>
      <c r="F245" s="29"/>
      <c r="G245" s="6"/>
      <c r="H245" s="35"/>
      <c r="I245" s="35"/>
      <c r="J245" s="35"/>
      <c r="K245" s="119"/>
      <c r="L245" s="6"/>
      <c r="M245" s="6"/>
    </row>
    <row r="246" spans="1:13" ht="12.75" customHeight="1" x14ac:dyDescent="0.25">
      <c r="A246" s="64"/>
      <c r="B246" s="64"/>
      <c r="C246" s="29"/>
      <c r="D246" s="29">
        <v>632001</v>
      </c>
      <c r="E246" s="29" t="s">
        <v>98</v>
      </c>
      <c r="F246" s="46">
        <v>2038</v>
      </c>
      <c r="G246" s="42">
        <v>1310</v>
      </c>
      <c r="H246" s="42">
        <v>3000</v>
      </c>
      <c r="I246" s="42">
        <v>3000</v>
      </c>
      <c r="J246" s="42">
        <v>2031</v>
      </c>
      <c r="K246" s="121">
        <v>2500</v>
      </c>
      <c r="L246" s="42">
        <v>2500</v>
      </c>
      <c r="M246" s="42">
        <v>2500</v>
      </c>
    </row>
    <row r="247" spans="1:13" ht="12.75" customHeight="1" x14ac:dyDescent="0.25">
      <c r="A247" s="64"/>
      <c r="B247" s="64"/>
      <c r="C247" s="29"/>
      <c r="D247" s="29">
        <v>632002</v>
      </c>
      <c r="E247" s="29" t="s">
        <v>165</v>
      </c>
      <c r="F247" s="29">
        <v>297</v>
      </c>
      <c r="G247" s="6">
        <v>725</v>
      </c>
      <c r="H247" s="6">
        <v>300</v>
      </c>
      <c r="I247" s="6">
        <v>300</v>
      </c>
      <c r="J247" s="6">
        <v>0</v>
      </c>
      <c r="K247" s="119">
        <v>500</v>
      </c>
      <c r="L247" s="6">
        <v>500</v>
      </c>
      <c r="M247" s="6">
        <v>500</v>
      </c>
    </row>
    <row r="248" spans="1:13" ht="12.75" customHeight="1" x14ac:dyDescent="0.25">
      <c r="A248" s="72"/>
      <c r="B248" s="72"/>
      <c r="C248" s="35"/>
      <c r="D248" s="29">
        <v>632003</v>
      </c>
      <c r="E248" s="6" t="s">
        <v>178</v>
      </c>
      <c r="F248" s="6">
        <v>100</v>
      </c>
      <c r="G248" s="6">
        <v>40</v>
      </c>
      <c r="H248" s="6">
        <v>230</v>
      </c>
      <c r="I248" s="6">
        <v>230</v>
      </c>
      <c r="J248" s="6">
        <v>54</v>
      </c>
      <c r="K248" s="119">
        <v>100</v>
      </c>
      <c r="L248" s="6">
        <v>100</v>
      </c>
      <c r="M248" s="6">
        <v>100</v>
      </c>
    </row>
    <row r="249" spans="1:13" ht="12.75" customHeight="1" x14ac:dyDescent="0.25">
      <c r="A249" s="72"/>
      <c r="B249" s="72"/>
      <c r="C249" s="29">
        <v>633</v>
      </c>
      <c r="D249" s="29"/>
      <c r="E249" s="25" t="s">
        <v>106</v>
      </c>
      <c r="F249" s="25"/>
      <c r="G249" s="6"/>
      <c r="H249" s="35"/>
      <c r="I249" s="35"/>
      <c r="J249" s="35"/>
      <c r="K249" s="145"/>
      <c r="L249" s="35"/>
      <c r="M249" s="35"/>
    </row>
    <row r="250" spans="1:13" ht="12.75" customHeight="1" x14ac:dyDescent="0.25">
      <c r="A250" s="72"/>
      <c r="B250" s="72"/>
      <c r="C250" s="29"/>
      <c r="D250" s="29">
        <v>633006</v>
      </c>
      <c r="E250" s="6" t="s">
        <v>111</v>
      </c>
      <c r="F250" s="6">
        <v>135</v>
      </c>
      <c r="G250" s="6">
        <v>46</v>
      </c>
      <c r="H250" s="6">
        <v>700</v>
      </c>
      <c r="I250" s="6">
        <v>700</v>
      </c>
      <c r="J250" s="6">
        <v>105</v>
      </c>
      <c r="K250" s="119">
        <v>400</v>
      </c>
      <c r="L250" s="6">
        <v>400</v>
      </c>
      <c r="M250" s="6">
        <v>400</v>
      </c>
    </row>
    <row r="251" spans="1:13" ht="12.75" customHeight="1" x14ac:dyDescent="0.25">
      <c r="A251" s="72"/>
      <c r="B251" s="72"/>
      <c r="C251" s="29">
        <v>635</v>
      </c>
      <c r="D251" s="29"/>
      <c r="E251" s="25" t="s">
        <v>120</v>
      </c>
      <c r="F251" s="25"/>
      <c r="G251" s="6"/>
      <c r="H251" s="35"/>
      <c r="I251" s="35"/>
      <c r="J251" s="35"/>
      <c r="K251" s="145"/>
      <c r="L251" s="35"/>
      <c r="M251" s="35"/>
    </row>
    <row r="252" spans="1:13" ht="12.75" customHeight="1" x14ac:dyDescent="0.25">
      <c r="A252" s="72"/>
      <c r="B252" s="72"/>
      <c r="C252" s="29"/>
      <c r="D252" s="29">
        <v>635004</v>
      </c>
      <c r="E252" s="6" t="s">
        <v>159</v>
      </c>
      <c r="F252" s="6"/>
      <c r="G252" s="6">
        <v>425</v>
      </c>
      <c r="H252" s="35"/>
      <c r="I252" s="35"/>
      <c r="J252" s="35"/>
      <c r="K252" s="145"/>
      <c r="L252" s="35"/>
      <c r="M252" s="35"/>
    </row>
    <row r="253" spans="1:13" ht="12.75" customHeight="1" x14ac:dyDescent="0.25">
      <c r="A253" s="72"/>
      <c r="B253" s="72"/>
      <c r="C253" s="29"/>
      <c r="D253" s="29"/>
      <c r="E253" s="25" t="s">
        <v>213</v>
      </c>
      <c r="F253" s="25">
        <f>SUM(F254)</f>
        <v>539</v>
      </c>
      <c r="G253" s="25"/>
      <c r="H253" s="35"/>
      <c r="I253" s="35"/>
      <c r="J253" s="35"/>
      <c r="K253" s="145"/>
      <c r="L253" s="35"/>
      <c r="M253" s="35"/>
    </row>
    <row r="254" spans="1:13" ht="12.75" customHeight="1" x14ac:dyDescent="0.25">
      <c r="A254" s="72"/>
      <c r="B254" s="72"/>
      <c r="C254" s="29">
        <v>610</v>
      </c>
      <c r="D254" s="35"/>
      <c r="E254" s="29" t="s">
        <v>175</v>
      </c>
      <c r="F254" s="6">
        <v>539</v>
      </c>
      <c r="G254" s="6">
        <v>0</v>
      </c>
      <c r="H254" s="6">
        <v>0</v>
      </c>
      <c r="I254" s="6">
        <v>0</v>
      </c>
      <c r="J254" s="6">
        <v>0</v>
      </c>
      <c r="K254" s="119">
        <v>0</v>
      </c>
      <c r="L254" s="6">
        <v>0</v>
      </c>
      <c r="M254" s="6">
        <v>0</v>
      </c>
    </row>
    <row r="255" spans="1:13" ht="12.75" customHeight="1" x14ac:dyDescent="0.25">
      <c r="A255" s="58">
        <v>10</v>
      </c>
      <c r="B255" s="58">
        <v>2</v>
      </c>
      <c r="C255" s="19">
        <v>0</v>
      </c>
      <c r="D255" s="19"/>
      <c r="E255" s="28" t="s">
        <v>183</v>
      </c>
      <c r="F255" s="43">
        <f>SUM(F256:F259)</f>
        <v>11462</v>
      </c>
      <c r="G255" s="43">
        <f t="shared" ref="G255:M255" si="26">SUM(G256:G259)</f>
        <v>12225</v>
      </c>
      <c r="H255" s="43">
        <f t="shared" si="26"/>
        <v>12500</v>
      </c>
      <c r="I255" s="43">
        <f t="shared" si="26"/>
        <v>12500</v>
      </c>
      <c r="J255" s="43">
        <f t="shared" si="26"/>
        <v>9100</v>
      </c>
      <c r="K255" s="118">
        <f t="shared" si="26"/>
        <v>15400</v>
      </c>
      <c r="L255" s="43">
        <f t="shared" si="26"/>
        <v>15400</v>
      </c>
      <c r="M255" s="43">
        <f t="shared" si="26"/>
        <v>15400</v>
      </c>
    </row>
    <row r="256" spans="1:13" ht="12.75" customHeight="1" x14ac:dyDescent="0.25">
      <c r="A256" s="64"/>
      <c r="B256" s="64"/>
      <c r="C256" s="6">
        <v>610</v>
      </c>
      <c r="D256" s="29"/>
      <c r="E256" s="29" t="s">
        <v>175</v>
      </c>
      <c r="F256" s="46">
        <v>8615</v>
      </c>
      <c r="G256" s="42">
        <v>9204</v>
      </c>
      <c r="H256" s="42">
        <v>9100</v>
      </c>
      <c r="I256" s="42">
        <v>9100</v>
      </c>
      <c r="J256" s="42">
        <v>6953</v>
      </c>
      <c r="K256" s="121">
        <v>10900</v>
      </c>
      <c r="L256" s="42">
        <v>10900</v>
      </c>
      <c r="M256" s="42">
        <v>10900</v>
      </c>
    </row>
    <row r="257" spans="1:22" ht="12.75" customHeight="1" x14ac:dyDescent="0.25">
      <c r="A257" s="72"/>
      <c r="B257" s="72"/>
      <c r="C257" s="29">
        <v>620</v>
      </c>
      <c r="D257" s="35"/>
      <c r="E257" s="29" t="s">
        <v>95</v>
      </c>
      <c r="F257" s="46">
        <v>2847</v>
      </c>
      <c r="G257" s="42">
        <v>2994</v>
      </c>
      <c r="H257" s="42">
        <v>3400</v>
      </c>
      <c r="I257" s="42">
        <v>3400</v>
      </c>
      <c r="J257" s="42">
        <v>2027</v>
      </c>
      <c r="K257" s="121">
        <v>4350</v>
      </c>
      <c r="L257" s="42">
        <v>4350</v>
      </c>
      <c r="M257" s="42">
        <v>4350</v>
      </c>
    </row>
    <row r="258" spans="1:22" ht="12.75" customHeight="1" x14ac:dyDescent="0.25">
      <c r="A258" s="72"/>
      <c r="B258" s="72"/>
      <c r="C258" s="29">
        <v>637</v>
      </c>
      <c r="D258" s="35"/>
      <c r="E258" s="29" t="s">
        <v>123</v>
      </c>
      <c r="F258" s="29"/>
      <c r="G258" s="6"/>
      <c r="H258" s="35"/>
      <c r="I258" s="35"/>
      <c r="J258" s="6"/>
      <c r="K258" s="121"/>
      <c r="L258" s="42"/>
      <c r="M258" s="42"/>
    </row>
    <row r="259" spans="1:22" ht="12.75" customHeight="1" x14ac:dyDescent="0.25">
      <c r="A259" s="72"/>
      <c r="B259" s="72"/>
      <c r="C259" s="29"/>
      <c r="D259" s="6">
        <v>637011</v>
      </c>
      <c r="E259" s="29" t="s">
        <v>184</v>
      </c>
      <c r="F259" s="29"/>
      <c r="G259" s="6">
        <v>27</v>
      </c>
      <c r="H259" s="6">
        <v>0</v>
      </c>
      <c r="I259" s="6">
        <v>0</v>
      </c>
      <c r="J259" s="6">
        <v>120</v>
      </c>
      <c r="K259" s="121">
        <v>150</v>
      </c>
      <c r="L259" s="42">
        <v>150</v>
      </c>
      <c r="M259" s="42">
        <v>150</v>
      </c>
      <c r="P259" s="53"/>
    </row>
    <row r="260" spans="1:22" ht="12.75" customHeight="1" x14ac:dyDescent="0.25">
      <c r="A260" s="72"/>
      <c r="B260" s="72"/>
      <c r="C260" s="29"/>
      <c r="D260" s="35"/>
      <c r="E260" s="29"/>
      <c r="F260" s="35"/>
      <c r="G260" s="29"/>
      <c r="H260" s="35"/>
      <c r="I260" s="6"/>
      <c r="J260" s="6"/>
      <c r="K260" s="121"/>
      <c r="L260" s="42"/>
      <c r="M260" s="42"/>
    </row>
    <row r="261" spans="1:22" ht="12.75" customHeight="1" x14ac:dyDescent="0.25">
      <c r="A261" s="58">
        <v>10</v>
      </c>
      <c r="B261" s="58">
        <v>2</v>
      </c>
      <c r="C261" s="19">
        <v>0</v>
      </c>
      <c r="D261" s="19"/>
      <c r="E261" s="28" t="s">
        <v>185</v>
      </c>
      <c r="F261" s="28">
        <f>SUM(F262:F264)</f>
        <v>139</v>
      </c>
      <c r="G261" s="28">
        <f t="shared" ref="G261:M261" si="27">SUM(G263)</f>
        <v>486</v>
      </c>
      <c r="H261" s="28">
        <f t="shared" si="27"/>
        <v>400</v>
      </c>
      <c r="I261" s="28">
        <f t="shared" si="27"/>
        <v>400</v>
      </c>
      <c r="J261" s="28">
        <f t="shared" si="27"/>
        <v>0</v>
      </c>
      <c r="K261" s="118">
        <f t="shared" si="27"/>
        <v>300</v>
      </c>
      <c r="L261" s="43">
        <f t="shared" si="27"/>
        <v>300</v>
      </c>
      <c r="M261" s="43">
        <f t="shared" si="27"/>
        <v>300</v>
      </c>
    </row>
    <row r="262" spans="1:22" ht="12.75" customHeight="1" x14ac:dyDescent="0.25">
      <c r="A262" s="64"/>
      <c r="B262" s="64"/>
      <c r="C262" s="29">
        <v>634</v>
      </c>
      <c r="D262" s="29"/>
      <c r="E262" s="25" t="s">
        <v>117</v>
      </c>
      <c r="F262" s="25"/>
      <c r="G262" s="6"/>
      <c r="H262" s="35"/>
      <c r="I262" s="6"/>
      <c r="J262" s="6"/>
      <c r="K262" s="121"/>
      <c r="L262" s="42"/>
      <c r="M262" s="42"/>
    </row>
    <row r="263" spans="1:22" ht="12.75" customHeight="1" x14ac:dyDescent="0.25">
      <c r="A263" s="72"/>
      <c r="B263" s="72"/>
      <c r="C263" s="29"/>
      <c r="D263" s="6">
        <v>634004</v>
      </c>
      <c r="E263" s="29" t="s">
        <v>186</v>
      </c>
      <c r="F263" s="29">
        <v>139</v>
      </c>
      <c r="G263" s="6">
        <v>486</v>
      </c>
      <c r="H263" s="6">
        <v>400</v>
      </c>
      <c r="I263" s="6">
        <v>400</v>
      </c>
      <c r="J263" s="6">
        <v>0</v>
      </c>
      <c r="K263" s="121">
        <v>300</v>
      </c>
      <c r="L263" s="42">
        <v>300</v>
      </c>
      <c r="M263" s="42">
        <v>300</v>
      </c>
    </row>
    <row r="264" spans="1:22" ht="12.75" customHeight="1" x14ac:dyDescent="0.25">
      <c r="A264" s="72"/>
      <c r="B264" s="72"/>
      <c r="C264" s="29"/>
      <c r="D264" s="6"/>
      <c r="E264" s="6"/>
      <c r="F264" s="29"/>
      <c r="G264" s="6"/>
      <c r="H264" s="35"/>
      <c r="I264" s="6"/>
      <c r="J264" s="6"/>
      <c r="K264" s="121"/>
      <c r="L264" s="42"/>
      <c r="M264" s="42"/>
    </row>
    <row r="265" spans="1:22" ht="12.75" customHeight="1" x14ac:dyDescent="0.25">
      <c r="A265" s="58">
        <v>10</v>
      </c>
      <c r="B265" s="58">
        <v>7</v>
      </c>
      <c r="C265" s="19">
        <v>0</v>
      </c>
      <c r="D265" s="19"/>
      <c r="E265" s="28" t="s">
        <v>187</v>
      </c>
      <c r="F265" s="28">
        <f>SUM(F267:F268)</f>
        <v>1420</v>
      </c>
      <c r="G265" s="28">
        <f>SUM(G267:G268)</f>
        <v>2065</v>
      </c>
      <c r="H265" s="28">
        <f>SUM(H267:H269)</f>
        <v>2250</v>
      </c>
      <c r="I265" s="28">
        <f>SUM(I266:I268)</f>
        <v>2250</v>
      </c>
      <c r="J265" s="28">
        <f>SUM(J266:J268)</f>
        <v>1176</v>
      </c>
      <c r="K265" s="118">
        <f>SUM(K266:K268)</f>
        <v>1100</v>
      </c>
      <c r="L265" s="43">
        <f>SUM(L266:L268)</f>
        <v>1100</v>
      </c>
      <c r="M265" s="43">
        <f>SUM(M266:M268)</f>
        <v>1100</v>
      </c>
    </row>
    <row r="266" spans="1:22" ht="12.75" customHeight="1" x14ac:dyDescent="0.25">
      <c r="A266" s="64"/>
      <c r="B266" s="64"/>
      <c r="C266" s="29"/>
      <c r="D266" s="29"/>
      <c r="E266" s="25" t="s">
        <v>136</v>
      </c>
      <c r="F266" s="25"/>
      <c r="G266" s="35"/>
      <c r="H266" s="35"/>
      <c r="I266" s="6"/>
      <c r="J266" s="6"/>
      <c r="K266" s="121"/>
      <c r="L266" s="42"/>
      <c r="M266" s="42"/>
      <c r="P266" s="87"/>
      <c r="Q266" s="88"/>
      <c r="R266" s="88"/>
      <c r="S266" s="89"/>
      <c r="T266" s="90"/>
      <c r="U266" s="89"/>
      <c r="V266" s="87"/>
    </row>
    <row r="267" spans="1:22" ht="12.75" customHeight="1" x14ac:dyDescent="0.25">
      <c r="A267" s="72"/>
      <c r="B267" s="72"/>
      <c r="C267" s="29"/>
      <c r="D267" s="6">
        <v>633009</v>
      </c>
      <c r="E267" s="6" t="s">
        <v>188</v>
      </c>
      <c r="F267" s="6">
        <v>199</v>
      </c>
      <c r="G267" s="6">
        <v>249</v>
      </c>
      <c r="H267" s="6">
        <v>250</v>
      </c>
      <c r="I267" s="6">
        <v>250</v>
      </c>
      <c r="J267" s="6">
        <v>116</v>
      </c>
      <c r="K267" s="121">
        <v>200</v>
      </c>
      <c r="L267" s="42">
        <v>200</v>
      </c>
      <c r="M267" s="42">
        <v>200</v>
      </c>
      <c r="P267" s="87"/>
      <c r="Q267" s="88"/>
      <c r="R267" s="88"/>
      <c r="S267" s="89"/>
      <c r="T267" s="90"/>
      <c r="U267" s="89"/>
      <c r="V267" s="87"/>
    </row>
    <row r="268" spans="1:22" ht="12.75" customHeight="1" x14ac:dyDescent="0.25">
      <c r="A268" s="72"/>
      <c r="B268" s="72"/>
      <c r="C268" s="29"/>
      <c r="D268" s="6">
        <v>637014</v>
      </c>
      <c r="E268" s="29" t="s">
        <v>189</v>
      </c>
      <c r="F268" s="46">
        <v>1221</v>
      </c>
      <c r="G268" s="42">
        <v>1816</v>
      </c>
      <c r="H268" s="42">
        <v>2000</v>
      </c>
      <c r="I268" s="42">
        <v>2000</v>
      </c>
      <c r="J268" s="42">
        <v>1060</v>
      </c>
      <c r="K268" s="121">
        <v>900</v>
      </c>
      <c r="L268" s="42">
        <v>900</v>
      </c>
      <c r="M268" s="42">
        <v>900</v>
      </c>
      <c r="P268" s="87"/>
      <c r="Q268" s="91"/>
      <c r="R268" s="91"/>
      <c r="S268" s="56"/>
      <c r="T268" s="92"/>
      <c r="U268" s="56"/>
      <c r="V268" s="87"/>
    </row>
    <row r="269" spans="1:22" ht="12.75" customHeight="1" x14ac:dyDescent="0.25">
      <c r="A269" s="74"/>
      <c r="B269" s="74"/>
      <c r="C269" s="36"/>
      <c r="D269" s="36"/>
      <c r="E269" s="29"/>
      <c r="F269" s="29"/>
      <c r="G269" s="6"/>
      <c r="H269" s="36"/>
      <c r="I269" s="11"/>
      <c r="J269" s="11"/>
      <c r="K269" s="146"/>
      <c r="L269" s="36"/>
      <c r="M269" s="36"/>
      <c r="P269" s="87"/>
      <c r="Q269" s="87"/>
      <c r="R269" s="87"/>
      <c r="S269" s="87"/>
      <c r="T269" s="87"/>
      <c r="U269" s="87"/>
      <c r="V269" s="87"/>
    </row>
    <row r="270" spans="1:22" ht="12.75" customHeight="1" x14ac:dyDescent="0.25">
      <c r="A270" s="151" t="s">
        <v>47</v>
      </c>
      <c r="B270" s="151"/>
      <c r="C270" s="151"/>
      <c r="D270" s="151"/>
      <c r="E270" s="151"/>
      <c r="F270" s="94">
        <f>SUM(F265+F261+F255+F253+F242+F240+F235+F232+F227+F224+F206+F204+F188+F183+F180+F168+F161+F149+F139+F128+F117+F107+F103+F93+F79+F74+F71+F61+F56+F52+F49+F47+F38+F35+F32+F21+F12+F8)</f>
        <v>310061</v>
      </c>
      <c r="G270" s="45">
        <f>SUM(G265+G261+G255+G242+G235+G232+G227+G224+G206+G205+G188+G183+G180+G168+G161+G149+G139+G128+G117+G107+G103+G93+G79+G74+G71+G61+G56+G52+G49+G47+G38+G35+G32+G21+G12+G8)</f>
        <v>340960</v>
      </c>
      <c r="H270" s="45">
        <f>SUM(H265+H261+H255+H242+H235+H232+H227+H224+H206+H205+H188+H183+H180+H168+H161+H149+H139+H128+H117+H107+H103+H93+H79+H74+H61+H56+H71+H52+H49+H47+H38+H35+H32+H21+H12+H8)</f>
        <v>322440</v>
      </c>
      <c r="I270" s="45">
        <f>SUM(I265+I261+I255+I242+I235+I232+I227+I224+I206+I205+I188+I183+I180+I168+I161+I149+I139+I128+I117+I107+I103+I93+I79+I74+I71+I61+I56+I49+I47+I38+I35+I32+I21+I12+I8)</f>
        <v>324876</v>
      </c>
      <c r="J270" s="45">
        <f>SUM(J265+J261+J255+J242+J235+J232+J227+J224+J206+J205+J188+J183+J180+J168+J161+J149+J139+J128+J117+J107+J103+J93+J79+J74+J71+J61+J56+J49+J47+J38+J35+J32+J21+J12+J8)</f>
        <v>218987</v>
      </c>
      <c r="K270" s="133">
        <f>SUM(K265+K261+K255+K242+K235+K232+K227+K224+K206+K205+K188+K183+K180+K168+K161+K149+K139+K128+K117+K107+K103+K93+K79+K74+K71+K61+K56+K52+K49+K47+K38+K35+K32+K21+K12+K8)</f>
        <v>368090</v>
      </c>
      <c r="L270" s="45">
        <f>SUM(L265+L261+L255+L242+L235+L232+L227+L224+L206+L205+L188+L183+L180+L168+L161+L149+L139+L128+L117+L107+L103+L93+L79+L74+L71+L61+L56+L52+L49+L47+L38+L35+L32+L21+L12+L8)</f>
        <v>363090</v>
      </c>
      <c r="M270" s="45">
        <f>SUM(M265+M261+M255+M242+M235+M232+M227+M224+M206+M205+M188+M183+M180+M168+M161+M149+M139+M128+M117+M107+M103+M93+M79+M74+M71+M61+M56+M52+M49+M47+M38+M35+M32+M21+M12+M8)</f>
        <v>364090</v>
      </c>
    </row>
    <row r="271" spans="1:22" ht="12.75" customHeight="1" x14ac:dyDescent="0.25">
      <c r="A271" s="18"/>
      <c r="B271" s="18"/>
      <c r="C271" s="18"/>
      <c r="D271" s="18"/>
      <c r="E271" s="18"/>
      <c r="F271" s="81"/>
      <c r="G271" s="39"/>
      <c r="H271" s="55"/>
      <c r="I271" s="39"/>
      <c r="J271" s="39"/>
      <c r="K271" s="126"/>
      <c r="L271" s="39"/>
      <c r="M271" s="39"/>
    </row>
    <row r="272" spans="1:22" ht="12.75" customHeight="1" x14ac:dyDescent="0.25">
      <c r="A272" s="73"/>
      <c r="B272" s="37"/>
      <c r="C272" s="37"/>
      <c r="D272" s="37"/>
      <c r="E272" s="37"/>
      <c r="F272" s="37"/>
      <c r="G272" s="37"/>
      <c r="H272" s="37"/>
      <c r="I272" s="37"/>
      <c r="J272" s="37"/>
      <c r="K272" s="147"/>
      <c r="L272" s="37"/>
      <c r="M272" s="37"/>
    </row>
    <row r="273" spans="1:13" ht="12.75" customHeight="1" x14ac:dyDescent="0.25">
      <c r="A273" s="57" t="s">
        <v>197</v>
      </c>
      <c r="B273" s="38"/>
      <c r="C273" s="38"/>
      <c r="D273" s="38"/>
      <c r="E273" s="25" t="s">
        <v>23</v>
      </c>
      <c r="F273" s="25"/>
      <c r="G273" s="38"/>
      <c r="H273" s="38"/>
      <c r="I273" s="38"/>
      <c r="J273" s="38"/>
      <c r="K273" s="148"/>
      <c r="L273" s="38"/>
      <c r="M273" s="38"/>
    </row>
    <row r="274" spans="1:13" ht="12.75" customHeight="1" x14ac:dyDescent="0.25">
      <c r="A274" s="57" t="s">
        <v>197</v>
      </c>
      <c r="B274" s="30">
        <v>1</v>
      </c>
      <c r="C274" s="30">
        <v>1</v>
      </c>
      <c r="D274" s="30"/>
      <c r="E274" s="30" t="s">
        <v>24</v>
      </c>
      <c r="F274" s="30"/>
      <c r="G274" s="38"/>
      <c r="H274" s="38"/>
      <c r="I274" s="38"/>
      <c r="J274" s="38"/>
      <c r="K274" s="148"/>
      <c r="L274" s="38"/>
      <c r="M274" s="38"/>
    </row>
    <row r="275" spans="1:13" ht="12.75" customHeight="1" x14ac:dyDescent="0.25">
      <c r="A275" s="59"/>
      <c r="B275" s="29"/>
      <c r="C275" s="29">
        <v>711</v>
      </c>
      <c r="D275" s="29">
        <v>711005</v>
      </c>
      <c r="E275" s="29" t="s">
        <v>206</v>
      </c>
      <c r="F275" s="29">
        <v>0</v>
      </c>
      <c r="G275" s="6">
        <v>0</v>
      </c>
      <c r="H275" s="6">
        <v>0</v>
      </c>
      <c r="I275" s="6">
        <v>0</v>
      </c>
      <c r="J275" s="6">
        <v>0</v>
      </c>
      <c r="K275" s="121">
        <v>4500</v>
      </c>
      <c r="L275" s="6">
        <v>0</v>
      </c>
      <c r="M275" s="6">
        <v>0</v>
      </c>
    </row>
    <row r="276" spans="1:13" ht="12.75" customHeight="1" x14ac:dyDescent="0.25">
      <c r="A276" s="59"/>
      <c r="B276" s="29"/>
      <c r="C276" s="29"/>
      <c r="D276" s="29">
        <v>717002</v>
      </c>
      <c r="E276" s="29" t="s">
        <v>207</v>
      </c>
      <c r="F276" s="29">
        <v>0</v>
      </c>
      <c r="G276" s="6">
        <v>0</v>
      </c>
      <c r="H276" s="42">
        <v>10000</v>
      </c>
      <c r="I276" s="42">
        <v>8800</v>
      </c>
      <c r="J276" s="6">
        <v>0</v>
      </c>
      <c r="K276" s="121">
        <v>0</v>
      </c>
      <c r="L276" s="6">
        <v>0</v>
      </c>
      <c r="M276" s="6">
        <v>0</v>
      </c>
    </row>
    <row r="277" spans="1:13" ht="12.75" customHeight="1" x14ac:dyDescent="0.25">
      <c r="A277" s="59"/>
      <c r="B277" s="29"/>
      <c r="C277" s="29">
        <v>716</v>
      </c>
      <c r="D277" s="29">
        <v>716</v>
      </c>
      <c r="E277" s="29" t="s">
        <v>211</v>
      </c>
      <c r="F277" s="29">
        <v>0</v>
      </c>
      <c r="G277" s="6">
        <v>0</v>
      </c>
      <c r="H277" s="42">
        <v>0</v>
      </c>
      <c r="I277" s="42">
        <v>1200</v>
      </c>
      <c r="J277" s="42">
        <v>1200</v>
      </c>
      <c r="K277" s="121">
        <v>0</v>
      </c>
      <c r="L277" s="6">
        <v>0</v>
      </c>
      <c r="M277" s="6">
        <v>0</v>
      </c>
    </row>
    <row r="278" spans="1:13" ht="12.75" customHeight="1" x14ac:dyDescent="0.25">
      <c r="A278" s="57" t="s">
        <v>200</v>
      </c>
      <c r="B278" s="57"/>
      <c r="C278" s="25"/>
      <c r="D278" s="30"/>
      <c r="E278" s="25" t="s">
        <v>30</v>
      </c>
      <c r="F278" s="25"/>
      <c r="G278" s="6"/>
      <c r="H278" s="6"/>
      <c r="I278" s="6"/>
      <c r="J278" s="6"/>
      <c r="K278" s="119"/>
      <c r="L278" s="6"/>
      <c r="M278" s="6"/>
    </row>
    <row r="279" spans="1:13" ht="12.75" customHeight="1" x14ac:dyDescent="0.25">
      <c r="A279" s="57">
        <v>3</v>
      </c>
      <c r="B279" s="57">
        <v>2</v>
      </c>
      <c r="C279" s="25">
        <v>0</v>
      </c>
      <c r="D279" s="30"/>
      <c r="E279" s="25" t="s">
        <v>31</v>
      </c>
      <c r="F279" s="25"/>
      <c r="G279" s="6"/>
      <c r="H279" s="6"/>
      <c r="I279" s="6"/>
      <c r="J279" s="6"/>
      <c r="K279" s="119"/>
      <c r="L279" s="6"/>
      <c r="M279" s="6"/>
    </row>
    <row r="280" spans="1:13" ht="12.75" customHeight="1" x14ac:dyDescent="0.25">
      <c r="A280" s="59"/>
      <c r="B280" s="29"/>
      <c r="C280" s="29">
        <v>717</v>
      </c>
      <c r="D280" s="29">
        <v>717002</v>
      </c>
      <c r="E280" s="29" t="s">
        <v>207</v>
      </c>
      <c r="F280" s="29">
        <v>0</v>
      </c>
      <c r="G280" s="6">
        <v>0</v>
      </c>
      <c r="H280" s="6">
        <v>0</v>
      </c>
      <c r="I280" s="6">
        <v>0</v>
      </c>
      <c r="J280" s="6">
        <v>0</v>
      </c>
      <c r="K280" s="121">
        <v>15000</v>
      </c>
      <c r="L280" s="6">
        <v>0</v>
      </c>
      <c r="M280" s="6">
        <v>0</v>
      </c>
    </row>
    <row r="281" spans="1:13" ht="12.75" customHeight="1" x14ac:dyDescent="0.25">
      <c r="A281" s="64"/>
      <c r="B281" s="64"/>
      <c r="C281" s="29"/>
      <c r="D281" s="29"/>
      <c r="E281" s="25" t="s">
        <v>32</v>
      </c>
      <c r="F281" s="25"/>
      <c r="G281" s="25"/>
      <c r="H281" s="25"/>
      <c r="I281" s="25"/>
      <c r="J281" s="25"/>
      <c r="K281" s="139"/>
      <c r="L281" s="30"/>
      <c r="M281" s="30"/>
    </row>
    <row r="282" spans="1:13" ht="12.75" customHeight="1" x14ac:dyDescent="0.25">
      <c r="A282" s="57">
        <v>4</v>
      </c>
      <c r="B282" s="57" t="s">
        <v>215</v>
      </c>
      <c r="C282" s="25">
        <v>1</v>
      </c>
      <c r="D282" s="30"/>
      <c r="E282" s="25" t="s">
        <v>33</v>
      </c>
      <c r="F282" s="25"/>
      <c r="G282" s="25"/>
      <c r="H282" s="25"/>
      <c r="I282" s="25"/>
      <c r="J282" s="51"/>
      <c r="K282" s="139"/>
      <c r="L282" s="30"/>
      <c r="M282" s="30"/>
    </row>
    <row r="283" spans="1:13" ht="12.75" customHeight="1" x14ac:dyDescent="0.25">
      <c r="A283" s="59"/>
      <c r="B283" s="59"/>
      <c r="C283" s="6">
        <v>717</v>
      </c>
      <c r="D283" s="29">
        <v>717002</v>
      </c>
      <c r="E283" s="6" t="s">
        <v>216</v>
      </c>
      <c r="F283" s="42">
        <v>2400</v>
      </c>
      <c r="G283" s="6">
        <v>0</v>
      </c>
      <c r="H283" s="6">
        <v>0</v>
      </c>
      <c r="I283" s="6">
        <v>0</v>
      </c>
      <c r="J283" s="6">
        <f ca="1">SUM(J283:J284)</f>
        <v>0</v>
      </c>
      <c r="K283" s="138">
        <v>0</v>
      </c>
      <c r="L283" s="29">
        <v>0</v>
      </c>
      <c r="M283" s="29">
        <v>0</v>
      </c>
    </row>
    <row r="284" spans="1:13" ht="12.75" customHeight="1" x14ac:dyDescent="0.25">
      <c r="A284" s="63" t="s">
        <v>199</v>
      </c>
      <c r="B284" s="63"/>
      <c r="C284" s="30"/>
      <c r="D284" s="30"/>
      <c r="E284" s="30" t="s">
        <v>39</v>
      </c>
      <c r="F284" s="30"/>
      <c r="G284" s="38"/>
      <c r="H284" s="25"/>
      <c r="I284" s="25"/>
      <c r="J284" s="25"/>
      <c r="K284" s="124"/>
      <c r="L284" s="25"/>
      <c r="M284" s="25"/>
    </row>
    <row r="285" spans="1:13" ht="12.75" customHeight="1" x14ac:dyDescent="0.25">
      <c r="A285" s="63">
        <v>8</v>
      </c>
      <c r="B285" s="63">
        <v>1</v>
      </c>
      <c r="C285" s="30">
        <v>0</v>
      </c>
      <c r="D285" s="30"/>
      <c r="E285" s="30" t="s">
        <v>40</v>
      </c>
      <c r="F285" s="30"/>
      <c r="G285" s="35"/>
      <c r="H285" s="6"/>
      <c r="I285" s="6"/>
      <c r="J285" s="6"/>
      <c r="K285" s="119"/>
      <c r="L285" s="6"/>
      <c r="M285" s="6"/>
    </row>
    <row r="286" spans="1:13" ht="12.75" customHeight="1" x14ac:dyDescent="0.25">
      <c r="A286" s="64"/>
      <c r="B286" s="29"/>
      <c r="C286" s="29">
        <v>717</v>
      </c>
      <c r="D286" s="29">
        <v>717002</v>
      </c>
      <c r="E286" s="29" t="s">
        <v>210</v>
      </c>
      <c r="F286" s="29">
        <v>0</v>
      </c>
      <c r="G286" s="6">
        <v>0</v>
      </c>
      <c r="H286" s="6">
        <v>0</v>
      </c>
      <c r="I286" s="6">
        <v>0</v>
      </c>
      <c r="J286" s="6">
        <v>0</v>
      </c>
      <c r="K286" s="121">
        <v>5500</v>
      </c>
      <c r="L286" s="6">
        <v>0</v>
      </c>
      <c r="M286" s="6">
        <v>0</v>
      </c>
    </row>
    <row r="287" spans="1:13" ht="12.75" customHeight="1" x14ac:dyDescent="0.25">
      <c r="A287" s="65" t="s">
        <v>199</v>
      </c>
      <c r="B287" s="65">
        <v>3</v>
      </c>
      <c r="C287" s="32">
        <v>0</v>
      </c>
      <c r="D287" s="32"/>
      <c r="E287" s="32" t="s">
        <v>42</v>
      </c>
      <c r="F287" s="30"/>
      <c r="G287" s="6"/>
      <c r="H287" s="6"/>
      <c r="I287" s="6"/>
      <c r="J287" s="6"/>
      <c r="K287" s="121"/>
      <c r="L287" s="6"/>
      <c r="M287" s="6"/>
    </row>
    <row r="288" spans="1:13" ht="12.75" customHeight="1" x14ac:dyDescent="0.25">
      <c r="A288" s="64"/>
      <c r="B288" s="64"/>
      <c r="C288" s="29">
        <v>717</v>
      </c>
      <c r="D288" s="29">
        <v>717002</v>
      </c>
      <c r="E288" s="29" t="s">
        <v>207</v>
      </c>
      <c r="F288" s="29">
        <v>0</v>
      </c>
      <c r="G288" s="42">
        <v>7000</v>
      </c>
      <c r="H288" s="6">
        <v>0</v>
      </c>
      <c r="I288" s="6">
        <v>0</v>
      </c>
      <c r="J288" s="6">
        <v>0</v>
      </c>
      <c r="K288" s="121">
        <v>0</v>
      </c>
      <c r="L288" s="6">
        <v>0</v>
      </c>
      <c r="M288" s="6">
        <v>0</v>
      </c>
    </row>
    <row r="289" spans="1:14" ht="12.75" customHeight="1" x14ac:dyDescent="0.25">
      <c r="A289" s="64" t="s">
        <v>201</v>
      </c>
      <c r="B289" s="64"/>
      <c r="C289" s="29"/>
      <c r="D289" s="29"/>
      <c r="E289" s="25" t="s">
        <v>44</v>
      </c>
      <c r="F289" s="29"/>
      <c r="G289" s="42"/>
      <c r="H289" s="6"/>
      <c r="I289" s="6"/>
      <c r="J289" s="6"/>
      <c r="K289" s="121"/>
      <c r="L289" s="6"/>
      <c r="M289" s="6"/>
    </row>
    <row r="290" spans="1:14" ht="12.75" customHeight="1" x14ac:dyDescent="0.25">
      <c r="A290" s="58" t="s">
        <v>201</v>
      </c>
      <c r="B290" s="58">
        <v>1</v>
      </c>
      <c r="C290" s="19">
        <v>2</v>
      </c>
      <c r="D290" s="19"/>
      <c r="E290" s="32" t="s">
        <v>176</v>
      </c>
      <c r="F290" s="29"/>
      <c r="G290" s="42"/>
      <c r="H290" s="6"/>
      <c r="I290" s="6"/>
      <c r="J290" s="6"/>
      <c r="K290" s="121"/>
      <c r="L290" s="6"/>
      <c r="M290" s="6"/>
    </row>
    <row r="291" spans="1:14" ht="12.75" customHeight="1" x14ac:dyDescent="0.25">
      <c r="A291" s="64"/>
      <c r="B291" s="64"/>
      <c r="C291" s="29">
        <v>716</v>
      </c>
      <c r="D291" s="29"/>
      <c r="E291" s="6" t="s">
        <v>211</v>
      </c>
      <c r="F291" s="46">
        <v>1320</v>
      </c>
      <c r="G291" s="42">
        <v>0</v>
      </c>
      <c r="H291" s="6">
        <v>0</v>
      </c>
      <c r="I291" s="6">
        <v>0</v>
      </c>
      <c r="J291" s="6">
        <v>0</v>
      </c>
      <c r="K291" s="121">
        <v>0</v>
      </c>
      <c r="L291" s="6">
        <v>0</v>
      </c>
      <c r="M291" s="6">
        <v>0</v>
      </c>
    </row>
    <row r="292" spans="1:14" ht="12.75" customHeight="1" x14ac:dyDescent="0.25">
      <c r="A292" s="58">
        <v>10</v>
      </c>
      <c r="B292" s="58">
        <v>2</v>
      </c>
      <c r="C292" s="19">
        <v>0</v>
      </c>
      <c r="D292" s="19"/>
      <c r="E292" s="76" t="s">
        <v>208</v>
      </c>
      <c r="F292" s="84"/>
      <c r="G292" s="6"/>
      <c r="H292" s="6"/>
      <c r="I292" s="6"/>
      <c r="J292" s="6"/>
      <c r="K292" s="124"/>
      <c r="L292" s="6"/>
      <c r="M292" s="6"/>
    </row>
    <row r="293" spans="1:14" ht="12.75" customHeight="1" x14ac:dyDescent="0.25">
      <c r="A293" s="57"/>
      <c r="B293" s="30"/>
      <c r="C293" s="20">
        <v>717</v>
      </c>
      <c r="D293" s="29">
        <v>717003</v>
      </c>
      <c r="E293" s="29" t="s">
        <v>209</v>
      </c>
      <c r="F293" s="29"/>
      <c r="G293" s="6">
        <v>0</v>
      </c>
      <c r="H293" s="6">
        <v>0</v>
      </c>
      <c r="I293" s="6">
        <v>0</v>
      </c>
      <c r="J293" s="6">
        <v>0</v>
      </c>
      <c r="K293" s="121">
        <v>15000</v>
      </c>
      <c r="L293" s="6">
        <v>0</v>
      </c>
      <c r="M293" s="6">
        <v>0</v>
      </c>
      <c r="N293" s="75"/>
    </row>
    <row r="294" spans="1:14" ht="12.75" customHeight="1" x14ac:dyDescent="0.25">
      <c r="A294" s="79"/>
      <c r="B294" s="79"/>
      <c r="C294" s="9"/>
      <c r="D294" s="79">
        <v>717003</v>
      </c>
      <c r="E294" s="79" t="s">
        <v>195</v>
      </c>
      <c r="F294" s="56">
        <v>0</v>
      </c>
      <c r="G294" s="9">
        <v>0</v>
      </c>
      <c r="H294" s="6">
        <v>0</v>
      </c>
      <c r="I294" s="6">
        <v>0</v>
      </c>
      <c r="J294" s="6">
        <v>0</v>
      </c>
      <c r="K294" s="121">
        <v>4000</v>
      </c>
      <c r="L294" s="6">
        <v>0</v>
      </c>
      <c r="M294" s="6">
        <v>0</v>
      </c>
      <c r="N294" s="75"/>
    </row>
    <row r="295" spans="1:14" ht="12.75" customHeight="1" x14ac:dyDescent="0.25">
      <c r="A295" s="166" t="s">
        <v>48</v>
      </c>
      <c r="B295" s="166"/>
      <c r="C295" s="166"/>
      <c r="D295" s="166"/>
      <c r="E295" s="166"/>
      <c r="F295" s="107">
        <v>3720</v>
      </c>
      <c r="G295" s="45">
        <v>7000</v>
      </c>
      <c r="H295" s="45">
        <v>10000</v>
      </c>
      <c r="I295" s="45">
        <v>10000</v>
      </c>
      <c r="J295" s="45">
        <v>1200</v>
      </c>
      <c r="K295" s="133">
        <f>SUM(K275:K294)</f>
        <v>44000</v>
      </c>
      <c r="L295" s="106">
        <v>0</v>
      </c>
      <c r="M295" s="106">
        <v>0</v>
      </c>
    </row>
    <row r="296" spans="1:14" ht="4.5" customHeight="1" x14ac:dyDescent="0.25">
      <c r="A296" s="17"/>
      <c r="B296" s="17"/>
      <c r="C296" s="17"/>
      <c r="D296" s="17"/>
      <c r="E296" s="17"/>
      <c r="F296" s="17"/>
      <c r="G296" s="31"/>
      <c r="H296" s="31"/>
      <c r="I296" s="31"/>
      <c r="J296" s="31"/>
      <c r="K296" s="149"/>
      <c r="L296" s="31"/>
      <c r="M296" s="31"/>
    </row>
    <row r="297" spans="1:14" ht="12.75" customHeight="1" x14ac:dyDescent="0.25">
      <c r="A297" s="165" t="s">
        <v>49</v>
      </c>
      <c r="B297" s="165"/>
      <c r="C297" s="165"/>
      <c r="D297" s="165"/>
      <c r="E297" s="165"/>
      <c r="F297" s="82">
        <v>313781</v>
      </c>
      <c r="G297" s="45">
        <v>340960</v>
      </c>
      <c r="H297" s="45">
        <v>322440</v>
      </c>
      <c r="I297" s="45">
        <v>324876</v>
      </c>
      <c r="J297" s="45">
        <v>218987</v>
      </c>
      <c r="K297" s="133">
        <f>SUM(K270+K295)</f>
        <v>412090</v>
      </c>
      <c r="L297" s="45">
        <v>363090</v>
      </c>
      <c r="M297" s="45">
        <v>364090</v>
      </c>
      <c r="N297" s="31"/>
    </row>
    <row r="298" spans="1:14" ht="4.5" customHeight="1" x14ac:dyDescent="0.25">
      <c r="A298" s="40"/>
      <c r="B298" s="40"/>
      <c r="C298" s="40"/>
      <c r="D298" s="40"/>
      <c r="E298" s="40"/>
      <c r="F298" s="40"/>
      <c r="G298" s="80"/>
      <c r="H298" s="80"/>
      <c r="I298" s="80"/>
      <c r="J298" s="80"/>
      <c r="K298" s="150"/>
      <c r="L298" s="15"/>
      <c r="M298" s="15"/>
    </row>
    <row r="299" spans="1:14" ht="12.75" customHeight="1" x14ac:dyDescent="0.25">
      <c r="A299" s="165" t="s">
        <v>50</v>
      </c>
      <c r="B299" s="165"/>
      <c r="C299" s="165"/>
      <c r="D299" s="165"/>
      <c r="E299" s="165"/>
      <c r="F299" s="94">
        <v>313781</v>
      </c>
      <c r="G299" s="45">
        <v>340960</v>
      </c>
      <c r="H299" s="45">
        <v>322440</v>
      </c>
      <c r="I299" s="45">
        <v>324876</v>
      </c>
      <c r="J299" s="45">
        <v>218987</v>
      </c>
      <c r="K299" s="133">
        <f>SUM(K270+K295)</f>
        <v>412090</v>
      </c>
      <c r="L299" s="45">
        <v>363090</v>
      </c>
      <c r="M299" s="45">
        <v>364090</v>
      </c>
      <c r="N299" s="15"/>
    </row>
    <row r="300" spans="1:14" ht="12.75" customHeight="1" x14ac:dyDescent="0.25">
      <c r="A300" s="110"/>
      <c r="B300" s="110"/>
      <c r="C300" s="110"/>
      <c r="D300" s="110"/>
      <c r="E300" s="110"/>
      <c r="F300" s="111"/>
      <c r="G300" s="55"/>
      <c r="H300" s="55"/>
      <c r="I300" s="55"/>
      <c r="J300" s="55"/>
      <c r="K300" s="55"/>
      <c r="L300" s="55"/>
      <c r="M300" s="55"/>
      <c r="N300" s="15"/>
    </row>
    <row r="301" spans="1:14" ht="12.75" customHeight="1" x14ac:dyDescent="0.25">
      <c r="A301" s="17"/>
      <c r="B301" s="17"/>
      <c r="C301" s="17"/>
      <c r="D301" s="17"/>
      <c r="E301" s="17"/>
      <c r="F301" s="17"/>
      <c r="G301" s="31"/>
      <c r="H301" s="31"/>
      <c r="I301" s="31"/>
      <c r="J301" s="31"/>
      <c r="K301" s="31"/>
      <c r="L301" s="31"/>
      <c r="M301" s="31"/>
    </row>
    <row r="302" spans="1:14" x14ac:dyDescent="0.25">
      <c r="A302" s="163" t="s">
        <v>218</v>
      </c>
      <c r="B302" s="163"/>
      <c r="C302" s="163"/>
      <c r="D302" s="163"/>
      <c r="E302" s="163"/>
    </row>
    <row r="303" spans="1:14" x14ac:dyDescent="0.25">
      <c r="I303" s="164" t="s">
        <v>219</v>
      </c>
      <c r="J303" s="164"/>
      <c r="K303" s="164"/>
      <c r="L303" s="164"/>
      <c r="M303" s="164"/>
    </row>
    <row r="304" spans="1:14" x14ac:dyDescent="0.25">
      <c r="A304" s="163" t="s">
        <v>227</v>
      </c>
      <c r="B304" s="163"/>
      <c r="C304" s="163"/>
      <c r="D304" s="163"/>
      <c r="E304" s="163"/>
      <c r="I304" s="164" t="s">
        <v>220</v>
      </c>
      <c r="J304" s="164"/>
      <c r="K304" s="164"/>
      <c r="L304" s="164"/>
      <c r="M304" s="164"/>
    </row>
  </sheetData>
  <mergeCells count="12">
    <mergeCell ref="A295:E295"/>
    <mergeCell ref="A2:L2"/>
    <mergeCell ref="A1:L1"/>
    <mergeCell ref="G3:L3"/>
    <mergeCell ref="H4:J4"/>
    <mergeCell ref="A270:E270"/>
    <mergeCell ref="A302:E302"/>
    <mergeCell ref="I303:M303"/>
    <mergeCell ref="I304:M304"/>
    <mergeCell ref="A304:E304"/>
    <mergeCell ref="A297:E297"/>
    <mergeCell ref="A299:E299"/>
  </mergeCells>
  <pageMargins left="0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</dc:creator>
  <cp:lastModifiedBy>OÚ Hubová</cp:lastModifiedBy>
  <cp:lastPrinted>2015-12-17T09:42:47Z</cp:lastPrinted>
  <dcterms:created xsi:type="dcterms:W3CDTF">2014-10-02T08:55:59Z</dcterms:created>
  <dcterms:modified xsi:type="dcterms:W3CDTF">2016-02-04T13:50:36Z</dcterms:modified>
</cp:coreProperties>
</file>